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https://d.docs.live.net/02e60733ddfbfe55/Dokumenter/Kampservice/"/>
    </mc:Choice>
  </mc:AlternateContent>
  <xr:revisionPtr revIDLastSave="0" documentId="8_{2C3AE61E-1352-4056-AEA3-4E32D2520D42}" xr6:coauthVersionLast="45" xr6:coauthVersionMax="45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HU" sheetId="6" state="hidden" r:id="rId1"/>
    <sheet name="Jenter" sheetId="2" r:id="rId2"/>
    <sheet name="Gutter" sheetId="3" r:id="rId3"/>
    <sheet name="Senior Kvinner" sheetId="4" r:id="rId4"/>
    <sheet name="Senior Menn" sheetId="5" r:id="rId5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57" i="3" l="1"/>
  <c r="B228" i="2" l="1"/>
  <c r="H3" i="3" l="1"/>
  <c r="L40" i="2"/>
  <c r="F157" i="3" l="1"/>
  <c r="H157" i="3" l="1"/>
  <c r="H167" i="3" s="1"/>
  <c r="F168" i="3"/>
  <c r="H166" i="3" l="1"/>
  <c r="H344" i="2"/>
  <c r="D130" i="3"/>
  <c r="D209" i="2"/>
  <c r="D41" i="4" l="1"/>
  <c r="D56" i="4" s="1"/>
  <c r="C3" i="3"/>
  <c r="C24" i="3"/>
  <c r="C103" i="3"/>
  <c r="C207" i="3"/>
  <c r="C222" i="3" s="1"/>
  <c r="C221" i="3"/>
  <c r="J104" i="2"/>
  <c r="N3" i="2"/>
  <c r="D166" i="2"/>
  <c r="F166" i="2"/>
  <c r="B250" i="2" l="1"/>
  <c r="D250" i="2"/>
  <c r="D261" i="2" s="1"/>
  <c r="F250" i="2"/>
  <c r="F261" i="2" s="1"/>
  <c r="F262" i="2" l="1"/>
  <c r="D262" i="2"/>
  <c r="B261" i="2"/>
  <c r="B262" i="2"/>
  <c r="A183" i="3"/>
  <c r="B289" i="2"/>
  <c r="D289" i="2"/>
  <c r="D303" i="2" s="1"/>
  <c r="D302" i="2"/>
  <c r="B402" i="2"/>
  <c r="B401" i="2"/>
  <c r="B375" i="2"/>
  <c r="D375" i="2"/>
  <c r="D356" i="2"/>
  <c r="B356" i="2"/>
  <c r="F311" i="2"/>
  <c r="D311" i="2"/>
  <c r="B311" i="2"/>
  <c r="L289" i="2"/>
  <c r="A199" i="3" l="1"/>
  <c r="A198" i="3"/>
  <c r="B303" i="2"/>
  <c r="D287" i="2"/>
  <c r="B302" i="2"/>
  <c r="F324" i="2"/>
  <c r="F325" i="2"/>
  <c r="D324" i="2"/>
  <c r="D325" i="2"/>
  <c r="B324" i="2"/>
  <c r="B325" i="2"/>
  <c r="F209" i="2"/>
  <c r="B209" i="2"/>
  <c r="B221" i="2" s="1"/>
  <c r="L209" i="2"/>
  <c r="D222" i="2" l="1"/>
  <c r="D221" i="2"/>
  <c r="F222" i="2"/>
  <c r="F221" i="2"/>
  <c r="B222" i="2"/>
  <c r="L3" i="2"/>
  <c r="L26" i="2" s="1"/>
  <c r="J3" i="2"/>
  <c r="J26" i="2" s="1"/>
  <c r="H3" i="2"/>
  <c r="H26" i="2" s="1"/>
  <c r="F3" i="2"/>
  <c r="F26" i="2" s="1"/>
  <c r="D3" i="2"/>
  <c r="D26" i="2" s="1"/>
  <c r="B3" i="2"/>
  <c r="B26" i="2" s="1"/>
  <c r="H228" i="2"/>
  <c r="B166" i="2"/>
  <c r="E3" i="3"/>
  <c r="E24" i="3" s="1"/>
  <c r="A3" i="3"/>
  <c r="A33" i="3"/>
  <c r="G33" i="3"/>
  <c r="A63" i="3" l="1"/>
  <c r="A24" i="3"/>
  <c r="C1" i="3"/>
  <c r="H241" i="2"/>
  <c r="H242" i="2"/>
  <c r="A103" i="3"/>
  <c r="D149" i="3"/>
  <c r="A130" i="3" l="1"/>
  <c r="A144" i="3" s="1"/>
  <c r="D157" i="3"/>
  <c r="A145" i="3" l="1"/>
  <c r="D128" i="3"/>
  <c r="D174" i="3"/>
  <c r="D173" i="3"/>
  <c r="E207" i="3"/>
  <c r="E216" i="3" s="1"/>
  <c r="E103" i="3"/>
  <c r="F70" i="3"/>
  <c r="L166" i="2"/>
  <c r="D164" i="2" s="1"/>
  <c r="N289" i="2"/>
  <c r="L299" i="2"/>
  <c r="L186" i="2" l="1"/>
  <c r="N299" i="2"/>
  <c r="N298" i="2"/>
  <c r="L298" i="2"/>
  <c r="D155" i="3"/>
  <c r="J269" i="2"/>
  <c r="F269" i="2"/>
  <c r="B4" i="5"/>
  <c r="B41" i="4"/>
  <c r="B23" i="4"/>
  <c r="A174" i="3" l="1"/>
  <c r="A173" i="3"/>
  <c r="J281" i="2"/>
  <c r="J282" i="2"/>
  <c r="D55" i="4"/>
  <c r="D4" i="5"/>
  <c r="D19" i="5" s="1"/>
  <c r="B19" i="5"/>
  <c r="D23" i="4"/>
  <c r="D38" i="4" s="1"/>
  <c r="B38" i="4"/>
  <c r="H4" i="4"/>
  <c r="H20" i="4" s="1"/>
  <c r="F4" i="4"/>
  <c r="F20" i="4" s="1"/>
  <c r="B4" i="4"/>
  <c r="B19" i="4" s="1"/>
  <c r="A70" i="3"/>
  <c r="A207" i="3"/>
  <c r="D204" i="3" s="1"/>
  <c r="D133" i="2"/>
  <c r="D159" i="2" s="1"/>
  <c r="B133" i="2"/>
  <c r="B158" i="2" s="1"/>
  <c r="D104" i="2"/>
  <c r="D127" i="2" s="1"/>
  <c r="B104" i="2"/>
  <c r="B127" i="2" s="1"/>
  <c r="B73" i="2"/>
  <c r="B97" i="2" s="1"/>
  <c r="H40" i="2"/>
  <c r="H69" i="2" s="1"/>
  <c r="F40" i="2"/>
  <c r="F69" i="2" s="1"/>
  <c r="D40" i="2"/>
  <c r="D69" i="2" s="1"/>
  <c r="B40" i="2"/>
  <c r="B69" i="2" s="1"/>
  <c r="B408" i="2"/>
  <c r="B417" i="2" s="1"/>
  <c r="F228" i="2"/>
  <c r="F243" i="2" s="1"/>
  <c r="D228" i="2"/>
  <c r="D243" i="2" s="1"/>
  <c r="D100" i="3"/>
  <c r="A226" i="3"/>
  <c r="B269" i="2"/>
  <c r="B283" i="2" s="1"/>
  <c r="D269" i="2"/>
  <c r="D282" i="2" s="1"/>
  <c r="F282" i="2"/>
  <c r="D4" i="6"/>
  <c r="D14" i="6"/>
  <c r="B4" i="6"/>
  <c r="B14" i="6"/>
  <c r="A238" i="3" l="1"/>
  <c r="A239" i="3"/>
  <c r="F242" i="2"/>
  <c r="A96" i="3"/>
  <c r="A220" i="3"/>
  <c r="D181" i="3"/>
  <c r="D207" i="2"/>
  <c r="B242" i="2"/>
  <c r="D247" i="2"/>
  <c r="D283" i="2"/>
  <c r="H19" i="4"/>
  <c r="F19" i="4"/>
  <c r="N224" i="3"/>
  <c r="B282" i="2"/>
  <c r="B418" i="2"/>
  <c r="F283" i="2"/>
  <c r="A221" i="3"/>
  <c r="D20" i="5"/>
  <c r="D242" i="2"/>
  <c r="D38" i="2"/>
  <c r="B243" i="2"/>
  <c r="B37" i="4"/>
  <c r="D37" i="4"/>
  <c r="B20" i="4"/>
  <c r="B20" i="5"/>
  <c r="B55" i="4"/>
  <c r="D2" i="4"/>
  <c r="N27" i="2" l="1"/>
  <c r="D1" i="2"/>
  <c r="J128" i="2"/>
  <c r="D102" i="2"/>
  <c r="H356" i="2" l="1"/>
  <c r="H355" i="2"/>
  <c r="D342" i="2"/>
  <c r="L257" i="2"/>
  <c r="L249" i="2"/>
  <c r="L258" i="2"/>
  <c r="C81" i="3"/>
  <c r="C70" i="3"/>
  <c r="C68" i="3"/>
  <c r="N257" i="2"/>
  <c r="N249" i="2"/>
  <c r="N258" i="2"/>
  <c r="D2" i="5"/>
  <c r="F19" i="5"/>
  <c r="F4" i="5"/>
  <c r="F20" i="5"/>
  <c r="C49" i="3"/>
  <c r="C33" i="3"/>
  <c r="C31" i="3"/>
</calcChain>
</file>

<file path=xl/sharedStrings.xml><?xml version="1.0" encoding="utf-8"?>
<sst xmlns="http://schemas.openxmlformats.org/spreadsheetml/2006/main" count="1374" uniqueCount="463">
  <si>
    <t>Gullserien (HU)</t>
  </si>
  <si>
    <t>Gullerien 01</t>
  </si>
  <si>
    <t>Gullerien 02</t>
  </si>
  <si>
    <t>Rundespill</t>
  </si>
  <si>
    <t>Ulik kampavvikling fra runde til runde</t>
  </si>
  <si>
    <t>Jenter 9 år ØVD</t>
  </si>
  <si>
    <t>lag totalt i klassen</t>
  </si>
  <si>
    <t>Jenter 9 år ØVD A01 H</t>
  </si>
  <si>
    <t>Jenter 9 år ØVD A02 H</t>
  </si>
  <si>
    <t>Jenter 9 år ØVD A03 H</t>
  </si>
  <si>
    <t>Jenter 9 år ØVD A04H</t>
  </si>
  <si>
    <t>Jenter 9 år ØVD A05 H</t>
  </si>
  <si>
    <t>Jenter 9 år ØVD A06 H</t>
  </si>
  <si>
    <t>Jenter 9 år  ØVD A07 SF</t>
  </si>
  <si>
    <t>Kalandseid</t>
  </si>
  <si>
    <t>Askøy 2</t>
  </si>
  <si>
    <t>Askøy 4</t>
  </si>
  <si>
    <t>Bergen</t>
  </si>
  <si>
    <t>Fyllingen 1</t>
  </si>
  <si>
    <t>Eikanger</t>
  </si>
  <si>
    <t>Bremanger IL</t>
  </si>
  <si>
    <t>Kalandseid 2</t>
  </si>
  <si>
    <t>Askøy 3</t>
  </si>
  <si>
    <t>Askøy 5</t>
  </si>
  <si>
    <t>Bergen 2</t>
  </si>
  <si>
    <t>Fyllingen 2</t>
  </si>
  <si>
    <t>Eikanger 2</t>
  </si>
  <si>
    <t>Dale</t>
  </si>
  <si>
    <t>Nore Neset 1</t>
  </si>
  <si>
    <t xml:space="preserve">Bjarg </t>
  </si>
  <si>
    <t>Bjarg 3</t>
  </si>
  <si>
    <t>Bjarg 5</t>
  </si>
  <si>
    <t>Bjarg 7</t>
  </si>
  <si>
    <t>Flaktveit</t>
  </si>
  <si>
    <t>Dale 2</t>
  </si>
  <si>
    <t>Os 1</t>
  </si>
  <si>
    <t>Bjarg 2</t>
  </si>
  <si>
    <t>Bjarg 4</t>
  </si>
  <si>
    <t>Bjarg 6</t>
  </si>
  <si>
    <t>Bjarg 8</t>
  </si>
  <si>
    <t>Flaktveit 2</t>
  </si>
  <si>
    <t>Eid</t>
  </si>
  <si>
    <t>Os 2</t>
  </si>
  <si>
    <t>Bønes 1</t>
  </si>
  <si>
    <t>Bønes 3</t>
  </si>
  <si>
    <t xml:space="preserve">Gneist </t>
  </si>
  <si>
    <t>Gneist Stjerner</t>
  </si>
  <si>
    <t>Lindås</t>
  </si>
  <si>
    <t>Eikefjord IL - Handball</t>
  </si>
  <si>
    <t>Os 3</t>
  </si>
  <si>
    <t>Bønes 2</t>
  </si>
  <si>
    <t>Bønes 4</t>
  </si>
  <si>
    <t>Gneist 2</t>
  </si>
  <si>
    <t>Fana Delfin</t>
  </si>
  <si>
    <t>Lindås 2</t>
  </si>
  <si>
    <t>Florø 1</t>
  </si>
  <si>
    <t>Stord</t>
  </si>
  <si>
    <t>Gneist 3</t>
  </si>
  <si>
    <t>Lyngbø</t>
  </si>
  <si>
    <t xml:space="preserve">Fana </t>
  </si>
  <si>
    <t>Tertnes 3</t>
  </si>
  <si>
    <t>Nordre Holsnøy</t>
  </si>
  <si>
    <t>Florø 2</t>
  </si>
  <si>
    <t>Stord 2</t>
  </si>
  <si>
    <t>Gneist 4</t>
  </si>
  <si>
    <t>Lyngbø 2</t>
  </si>
  <si>
    <t>Fana 2</t>
  </si>
  <si>
    <t>Tertnes 4</t>
  </si>
  <si>
    <t>Nordre Holsnøy 2</t>
  </si>
  <si>
    <t>Florø 3</t>
  </si>
  <si>
    <t>Stord 3</t>
  </si>
  <si>
    <t>Lyngbø 3</t>
  </si>
  <si>
    <t>Kjøkkelvik Rosa</t>
  </si>
  <si>
    <t>Fyllingen 3</t>
  </si>
  <si>
    <t>Sotra 1</t>
  </si>
  <si>
    <t>Salhus 2</t>
  </si>
  <si>
    <t>Florø 4</t>
  </si>
  <si>
    <t>Søre Neset Idrettslag</t>
  </si>
  <si>
    <t>Nordnes</t>
  </si>
  <si>
    <t>Nordre Fjell</t>
  </si>
  <si>
    <t>Kringlebotn</t>
  </si>
  <si>
    <t>Sotra 2</t>
  </si>
  <si>
    <t>Åsane</t>
  </si>
  <si>
    <t>Florø 5</t>
  </si>
  <si>
    <t>Søre Neset Idrettslag 2</t>
  </si>
  <si>
    <t>Sotra Foldnes 3</t>
  </si>
  <si>
    <t>Sædalen Blå</t>
  </si>
  <si>
    <t>Sotra 3</t>
  </si>
  <si>
    <t>Viking 2</t>
  </si>
  <si>
    <t>Åsane 2</t>
  </si>
  <si>
    <t>Førde</t>
  </si>
  <si>
    <t>Tysnes</t>
  </si>
  <si>
    <t>Sotra Kolltveit</t>
  </si>
  <si>
    <t>Sædalen Rød</t>
  </si>
  <si>
    <t>Sotra 4</t>
  </si>
  <si>
    <t>Viking TIF</t>
  </si>
  <si>
    <t>Sotra 6</t>
  </si>
  <si>
    <t>Førde 2</t>
  </si>
  <si>
    <t>Tysnes 2</t>
  </si>
  <si>
    <t>Vadmyra</t>
  </si>
  <si>
    <t>Årstad</t>
  </si>
  <si>
    <t>Løv-Ham</t>
  </si>
  <si>
    <t>Skjergard</t>
  </si>
  <si>
    <t xml:space="preserve">Tertnes </t>
  </si>
  <si>
    <t>Gaular</t>
  </si>
  <si>
    <t xml:space="preserve">Øyglimt </t>
  </si>
  <si>
    <t>Løv-Ham 2</t>
  </si>
  <si>
    <t>Tertnes 2</t>
  </si>
  <si>
    <t xml:space="preserve">Gaular </t>
  </si>
  <si>
    <t>Høyang</t>
  </si>
  <si>
    <t xml:space="preserve">Jotun </t>
  </si>
  <si>
    <t>Sandane</t>
  </si>
  <si>
    <t>Sandane 2</t>
  </si>
  <si>
    <t>Sogndal 1</t>
  </si>
  <si>
    <t>Stryn</t>
  </si>
  <si>
    <t xml:space="preserve">Syril </t>
  </si>
  <si>
    <t>Årdalstangen</t>
  </si>
  <si>
    <t>12 kamper</t>
  </si>
  <si>
    <t>Jenter 10 år</t>
  </si>
  <si>
    <t>Jenter 10 A01 H</t>
  </si>
  <si>
    <t>Jenter 10 A02 H</t>
  </si>
  <si>
    <t>Jenter 10 A03 H</t>
  </si>
  <si>
    <t>Jenter 10 A04 H</t>
  </si>
  <si>
    <t>Jenter 10 A05 SF</t>
  </si>
  <si>
    <t>Askøy</t>
  </si>
  <si>
    <t>Solid</t>
  </si>
  <si>
    <t>Bjørn</t>
  </si>
  <si>
    <t>Askøy 6</t>
  </si>
  <si>
    <t>Eikefjord</t>
  </si>
  <si>
    <t xml:space="preserve">Florø </t>
  </si>
  <si>
    <t>Bjarg</t>
  </si>
  <si>
    <t>Bjarg  7</t>
  </si>
  <si>
    <t xml:space="preserve">Tysnes </t>
  </si>
  <si>
    <t xml:space="preserve">Bønes </t>
  </si>
  <si>
    <t>Eidsvåg</t>
  </si>
  <si>
    <t>Bjørnar</t>
  </si>
  <si>
    <t xml:space="preserve">Eikanger </t>
  </si>
  <si>
    <t>Stord 4</t>
  </si>
  <si>
    <t>Bjørnar 2</t>
  </si>
  <si>
    <t>Fyllingen</t>
  </si>
  <si>
    <t>Stord 5</t>
  </si>
  <si>
    <t>Bjørnar 3</t>
  </si>
  <si>
    <t>Fitjar</t>
  </si>
  <si>
    <t>Gneist</t>
  </si>
  <si>
    <t>Kvinnherad</t>
  </si>
  <si>
    <t>Kringlebotn 2</t>
  </si>
  <si>
    <t>Mathopen Supergirls</t>
  </si>
  <si>
    <t>Nore Neset</t>
  </si>
  <si>
    <t>Nore Neset 2</t>
  </si>
  <si>
    <t>Høyang 2</t>
  </si>
  <si>
    <t>Os</t>
  </si>
  <si>
    <t>Høyang 3</t>
  </si>
  <si>
    <t>Sædalen</t>
  </si>
  <si>
    <t>Jotun</t>
  </si>
  <si>
    <t>Sædalen 2</t>
  </si>
  <si>
    <t>Sotra 5</t>
  </si>
  <si>
    <t>Jotun 2</t>
  </si>
  <si>
    <t>Sædalen 3</t>
  </si>
  <si>
    <t>Jølster</t>
  </si>
  <si>
    <t>Søreide</t>
  </si>
  <si>
    <t>Øyglimt IL</t>
  </si>
  <si>
    <t>Jølster 2</t>
  </si>
  <si>
    <t>Søreide 2</t>
  </si>
  <si>
    <t>Sogndal</t>
  </si>
  <si>
    <t>Stryn 2</t>
  </si>
  <si>
    <t>Stårheim/Haugen</t>
  </si>
  <si>
    <t>Stårheim/Haugen 2</t>
  </si>
  <si>
    <t>Syril</t>
  </si>
  <si>
    <t xml:space="preserve">Vik </t>
  </si>
  <si>
    <t>Vik 2</t>
  </si>
  <si>
    <t>14 kamper</t>
  </si>
  <si>
    <t xml:space="preserve">Årdalstangen </t>
  </si>
  <si>
    <t>29 lag - aktivitetsserie</t>
  </si>
  <si>
    <t>Jenter 10 B01 H</t>
  </si>
  <si>
    <t>Flaktveit 3</t>
  </si>
  <si>
    <t>Kjøkkelvik</t>
  </si>
  <si>
    <t>Kjøkkelvik 2</t>
  </si>
  <si>
    <t>Knarvik</t>
  </si>
  <si>
    <t>Knarvik 2</t>
  </si>
  <si>
    <t>Salhus</t>
  </si>
  <si>
    <t>Sandviken</t>
  </si>
  <si>
    <t>Sund handballklubb</t>
  </si>
  <si>
    <t>Tertnes</t>
  </si>
  <si>
    <t>Voss 2</t>
  </si>
  <si>
    <t>Jenter 11 år</t>
  </si>
  <si>
    <t>Jenter 11 A01 H</t>
  </si>
  <si>
    <t>Jenter 11 A02 H</t>
  </si>
  <si>
    <t>Jenter 11 A03 SF</t>
  </si>
  <si>
    <t>Askvoll/Holmedal</t>
  </si>
  <si>
    <t>Breimsbygda</t>
  </si>
  <si>
    <t>Bønes</t>
  </si>
  <si>
    <t>Florø</t>
  </si>
  <si>
    <t>Fana</t>
  </si>
  <si>
    <t>Gneist 6</t>
  </si>
  <si>
    <t>Gneist 7</t>
  </si>
  <si>
    <t xml:space="preserve">Kringlebotn </t>
  </si>
  <si>
    <t>Gaular 2</t>
  </si>
  <si>
    <t>Lindås Supergirls</t>
  </si>
  <si>
    <t>Sotra</t>
  </si>
  <si>
    <t>Nordre Fjell 2</t>
  </si>
  <si>
    <t>Samnanger IL</t>
  </si>
  <si>
    <t>Sogndal 2</t>
  </si>
  <si>
    <t>Syril 2</t>
  </si>
  <si>
    <t>Vik</t>
  </si>
  <si>
    <t>16 kamper</t>
  </si>
  <si>
    <t>Jenter 11 B01 H</t>
  </si>
  <si>
    <t>Jenter 11 B02 H</t>
  </si>
  <si>
    <t>Fana 4</t>
  </si>
  <si>
    <t>Fana 3</t>
  </si>
  <si>
    <t>Fana 5</t>
  </si>
  <si>
    <t>Fana 6</t>
  </si>
  <si>
    <t>Fana 7</t>
  </si>
  <si>
    <t>Fyllingen  2</t>
  </si>
  <si>
    <t>Gneist 5</t>
  </si>
  <si>
    <t>Mathopen Kuul</t>
  </si>
  <si>
    <t>Mathopen Lyn</t>
  </si>
  <si>
    <t>Nore Neset 3 ©</t>
  </si>
  <si>
    <t xml:space="preserve">Voss </t>
  </si>
  <si>
    <t>Os ©</t>
  </si>
  <si>
    <t>Årstad 2</t>
  </si>
  <si>
    <t>Årstad 3</t>
  </si>
  <si>
    <t>Jenter 12 år</t>
  </si>
  <si>
    <t>Jenter 12 A01 H</t>
  </si>
  <si>
    <t>Jenter 12 B01 H</t>
  </si>
  <si>
    <t>Jenter 12 B02 H</t>
  </si>
  <si>
    <t>Jenter 12 A02 SF</t>
  </si>
  <si>
    <t xml:space="preserve">Aktivitetsserie. </t>
  </si>
  <si>
    <t>Askøy 7</t>
  </si>
  <si>
    <t>Askøy 8</t>
  </si>
  <si>
    <t>Eid 2</t>
  </si>
  <si>
    <t xml:space="preserve">Lyngbø </t>
  </si>
  <si>
    <t>Manger IL 2</t>
  </si>
  <si>
    <t>Mathopen grønn</t>
  </si>
  <si>
    <t>Mathopen svart</t>
  </si>
  <si>
    <t xml:space="preserve">Stryn </t>
  </si>
  <si>
    <t xml:space="preserve">Samnanger </t>
  </si>
  <si>
    <t>Vikane</t>
  </si>
  <si>
    <t>Manger</t>
  </si>
  <si>
    <t>16 Kamper</t>
  </si>
  <si>
    <t>Mathopen hvit</t>
  </si>
  <si>
    <t>Osterøy (C)</t>
  </si>
  <si>
    <t>23 lag</t>
  </si>
  <si>
    <t>16 kamper, spiller 8 runder</t>
  </si>
  <si>
    <t>Viking/Nordnes</t>
  </si>
  <si>
    <t>Voss</t>
  </si>
  <si>
    <t>34 lag</t>
  </si>
  <si>
    <t>16 kamper , spilles 8 runder</t>
  </si>
  <si>
    <t>Jenter 13 år</t>
  </si>
  <si>
    <t>J13 A01 H</t>
  </si>
  <si>
    <t>J13 A02 H</t>
  </si>
  <si>
    <t>J13 A03 H</t>
  </si>
  <si>
    <t>Jenter 13 A04 SF</t>
  </si>
  <si>
    <t>Jenter 13 B04 SF</t>
  </si>
  <si>
    <t xml:space="preserve">Aurland          </t>
  </si>
  <si>
    <t>Fj./Vereide 2</t>
  </si>
  <si>
    <t>Bjørn 2</t>
  </si>
  <si>
    <t>Lysekloster</t>
  </si>
  <si>
    <t xml:space="preserve">Fj./Vereide </t>
  </si>
  <si>
    <t xml:space="preserve">Vikane </t>
  </si>
  <si>
    <t>9 lag - Dobbel Serie</t>
  </si>
  <si>
    <t>8 lag - Dobbel Serie</t>
  </si>
  <si>
    <t>Nr. 1 til sluttspill 10-11.april i Bergen</t>
  </si>
  <si>
    <t>14 Kamper</t>
  </si>
  <si>
    <t>J13 B01 H</t>
  </si>
  <si>
    <t>J13 B02 H</t>
  </si>
  <si>
    <t>J13 B03 H</t>
  </si>
  <si>
    <t>Jenter 13 C01 H</t>
  </si>
  <si>
    <t xml:space="preserve">Dale </t>
  </si>
  <si>
    <t xml:space="preserve">Eidsvåg </t>
  </si>
  <si>
    <t>Lysekloster 2</t>
  </si>
  <si>
    <t>Odda</t>
  </si>
  <si>
    <t>Løv Ham</t>
  </si>
  <si>
    <t>Mathopen</t>
  </si>
  <si>
    <t>Salhus T &amp; IL 2</t>
  </si>
  <si>
    <t>Nore Neset 3</t>
  </si>
  <si>
    <t>Søreide 3</t>
  </si>
  <si>
    <t>Kvinnherad 2</t>
  </si>
  <si>
    <t>Vinner Fylkesmester</t>
  </si>
  <si>
    <t>Jenter 14 år</t>
  </si>
  <si>
    <t>Alternativ 1</t>
  </si>
  <si>
    <t>Jenter 14 A04 SF</t>
  </si>
  <si>
    <t>Jenter 14 A05 SF</t>
  </si>
  <si>
    <t>Jenter 14 A01 H</t>
  </si>
  <si>
    <t>Jenter 14 A02 H</t>
  </si>
  <si>
    <t>Jenter 14 A03 H</t>
  </si>
  <si>
    <t>Gloppen</t>
  </si>
  <si>
    <t>Kjøkkelvik 3</t>
  </si>
  <si>
    <t>Nr. 1 til RM 17-18.april i Førde</t>
  </si>
  <si>
    <t>Nr. 1 spiller kval om deltakelse i RM</t>
  </si>
  <si>
    <t xml:space="preserve">Nr. 1 i hver pulje spiller kvalifisering om deltakelse i RM. Kvalifisering spilles innen utgangen av uke 12. To kamper på hvert lag, nr. 1 og 2 går videre til Regionmesterskap 17-18.april i Førde. </t>
  </si>
  <si>
    <t>Jenter 14 B01 H</t>
  </si>
  <si>
    <t>Jenter 14 B02 H</t>
  </si>
  <si>
    <t>Jenter 14 B03 H</t>
  </si>
  <si>
    <t>Jenter 14 C01 H</t>
  </si>
  <si>
    <t>Bremnes</t>
  </si>
  <si>
    <t>Knarvik  2</t>
  </si>
  <si>
    <t>Mathopen 2</t>
  </si>
  <si>
    <t>Skjergard 2</t>
  </si>
  <si>
    <t>Osterøy</t>
  </si>
  <si>
    <t>Jenter 15 år</t>
  </si>
  <si>
    <t>Jenter 15 A01 H</t>
  </si>
  <si>
    <t>Jenter 15 A02 H</t>
  </si>
  <si>
    <t>Jenter 15 A03 SF</t>
  </si>
  <si>
    <t>Jenter 15 A04 SF</t>
  </si>
  <si>
    <t>Aurland</t>
  </si>
  <si>
    <t>Haugen</t>
  </si>
  <si>
    <t xml:space="preserve">Sogndal </t>
  </si>
  <si>
    <t>Viking</t>
  </si>
  <si>
    <t>Jenter 15 B01 H</t>
  </si>
  <si>
    <t>Jenter 15 B02 H</t>
  </si>
  <si>
    <t>Jenter 15 B03 H</t>
  </si>
  <si>
    <t>Flaktveit 4 (C)</t>
  </si>
  <si>
    <t xml:space="preserve">Kvinnherad </t>
  </si>
  <si>
    <t xml:space="preserve">Lindås </t>
  </si>
  <si>
    <t>Vaksdal (C)</t>
  </si>
  <si>
    <t>Odda (C)</t>
  </si>
  <si>
    <t>Åsane 3</t>
  </si>
  <si>
    <t xml:space="preserve">Jenter 16 år </t>
  </si>
  <si>
    <t>Jenter 16 A01 H</t>
  </si>
  <si>
    <t>Jenter 16 A02 H</t>
  </si>
  <si>
    <t xml:space="preserve"> Jenter 16 A03 SF</t>
  </si>
  <si>
    <t>Bergen/Viking/Nordnes 1</t>
  </si>
  <si>
    <t>Nr. 1 og 2 til RM 17-18.april</t>
  </si>
  <si>
    <t>Nr. 1 til RM 17-18.april</t>
  </si>
  <si>
    <t> Jenter 16 B01 H</t>
  </si>
  <si>
    <t> Jenter 16 B02 H</t>
  </si>
  <si>
    <t>Bergen/Viking/Nordnes 2</t>
  </si>
  <si>
    <t>18 Kamper</t>
  </si>
  <si>
    <t>Nr. 1 til sluttspill 10-11.april</t>
  </si>
  <si>
    <t>Jenter 17 -20 år</t>
  </si>
  <si>
    <t>Jenter 17-20 år</t>
  </si>
  <si>
    <t>Jenter Junior 17-20 år A01</t>
  </si>
  <si>
    <t>Gneist/Bønes/Bjarg/Fana (p)</t>
  </si>
  <si>
    <t>Gneist/Bønes/Bjarg/Fana 3 (p)</t>
  </si>
  <si>
    <t xml:space="preserve">Gloppen </t>
  </si>
  <si>
    <t>Gneist/Bønes/Bjarg/Fana 2 (p)</t>
  </si>
  <si>
    <t>Jotun        (B)</t>
  </si>
  <si>
    <t>Os      (B)</t>
  </si>
  <si>
    <t>Vinner Regionsmester</t>
  </si>
  <si>
    <t xml:space="preserve">Jenter 33 år </t>
  </si>
  <si>
    <t>J33 - Superligaen</t>
  </si>
  <si>
    <t xml:space="preserve">Sotra </t>
  </si>
  <si>
    <t>Det jobbes med å få flere lag</t>
  </si>
  <si>
    <t>Ny påmeldingsfrist 30. juni.</t>
  </si>
  <si>
    <t>Gutter 9 år</t>
  </si>
  <si>
    <t>Gutter 9 ØVD A01 H</t>
  </si>
  <si>
    <t>Gutter 9 ØVD A02 H</t>
  </si>
  <si>
    <t>Gutter 9 ØVD A03 H</t>
  </si>
  <si>
    <t>Gutter 9 A02 SF</t>
  </si>
  <si>
    <t>Bjørnar Rød 1</t>
  </si>
  <si>
    <t>Bjørnar Blå 1</t>
  </si>
  <si>
    <t>Breimsbygda 2</t>
  </si>
  <si>
    <t>Bjørnar Rød 2</t>
  </si>
  <si>
    <t>Kjøkkelvik Bjørnene</t>
  </si>
  <si>
    <t>Lyngbø SK 3</t>
  </si>
  <si>
    <t>Stord 1</t>
  </si>
  <si>
    <t>Sotra Brattholmen 1</t>
  </si>
  <si>
    <t>Årstad 1</t>
  </si>
  <si>
    <t>Jølster IL</t>
  </si>
  <si>
    <t>Stryn 3</t>
  </si>
  <si>
    <t>19 lag - aktivitetsserie</t>
  </si>
  <si>
    <t>Gutter 10 år</t>
  </si>
  <si>
    <t>Gutter 10 A01 H</t>
  </si>
  <si>
    <t>Gutter 10 B01 H</t>
  </si>
  <si>
    <t>Gutter 10 A02 SF</t>
  </si>
  <si>
    <t>Eid/Haugen</t>
  </si>
  <si>
    <t>Eid/Haugen 2</t>
  </si>
  <si>
    <t>Fj./Vereide</t>
  </si>
  <si>
    <t>Nordre Holsnøy IL</t>
  </si>
  <si>
    <t>Lyngbø SK 2</t>
  </si>
  <si>
    <t>17 lag - aktivitetsserie</t>
  </si>
  <si>
    <t xml:space="preserve">Årstad </t>
  </si>
  <si>
    <t>Gutter 11 år</t>
  </si>
  <si>
    <t>Gutter 11 A01 H</t>
  </si>
  <si>
    <t>Gutter 11 B01 H</t>
  </si>
  <si>
    <t>Gutter 11 A02 SF</t>
  </si>
  <si>
    <t>Bremanger</t>
  </si>
  <si>
    <t xml:space="preserve">Nordnes </t>
  </si>
  <si>
    <t>17 lag- aktivitetsserie</t>
  </si>
  <si>
    <t>14 kampar</t>
  </si>
  <si>
    <t>Gutter 12 år</t>
  </si>
  <si>
    <t>Gutter 12  A01 H</t>
  </si>
  <si>
    <t>Gutter 12  B01 H</t>
  </si>
  <si>
    <t>Gutter 12  A02 SF</t>
  </si>
  <si>
    <t>Eidsvåg IL</t>
  </si>
  <si>
    <t>IL Skjergard</t>
  </si>
  <si>
    <t>Viking, TIF 3</t>
  </si>
  <si>
    <t xml:space="preserve">Søreide </t>
  </si>
  <si>
    <t>15 lag</t>
  </si>
  <si>
    <t>Viking TIF 2</t>
  </si>
  <si>
    <t>13 lag</t>
  </si>
  <si>
    <t>17 lag</t>
  </si>
  <si>
    <t>Gutter 13 år</t>
  </si>
  <si>
    <t>G13 A01 H</t>
  </si>
  <si>
    <t>G13 B01 H</t>
  </si>
  <si>
    <t>16 lag - Enkel Serie</t>
  </si>
  <si>
    <t>Vinner fylkesmester</t>
  </si>
  <si>
    <t>Gutter 14 år</t>
  </si>
  <si>
    <t>Gutter 14 A01 H</t>
  </si>
  <si>
    <t>G14 B01 H</t>
  </si>
  <si>
    <t>G14 A02 SF</t>
  </si>
  <si>
    <t>G14 A03 SF</t>
  </si>
  <si>
    <t>Fana - Håndball</t>
  </si>
  <si>
    <t>Flaktveit/Åsane</t>
  </si>
  <si>
    <t>Kjøkkelvik - Håndball</t>
  </si>
  <si>
    <t xml:space="preserve">Er det mindre enn 8 lag blir det trippel serie. </t>
  </si>
  <si>
    <t>8 lag - Dobbel serie</t>
  </si>
  <si>
    <t xml:space="preserve">Deling til jul, 6 lag til AA1 og 7 lag til AA2, grunnet antall påmeldte lag. </t>
  </si>
  <si>
    <t>Nr. 1 og 2 i AA1 til RM 17-18.april</t>
  </si>
  <si>
    <t xml:space="preserve">Gutter 15 år </t>
  </si>
  <si>
    <t>Gutter 15 A01 H</t>
  </si>
  <si>
    <t>Fana 2 (B)</t>
  </si>
  <si>
    <t>Tertnes 2 (B)</t>
  </si>
  <si>
    <t>Vinner AA1 Fylkesmester</t>
  </si>
  <si>
    <t>Gutter 16 år</t>
  </si>
  <si>
    <t>Gutter 16 A01 H</t>
  </si>
  <si>
    <t>Gutter 16 B01 H</t>
  </si>
  <si>
    <t>Gutter 16 A02 SF</t>
  </si>
  <si>
    <t>Haugen/Eid</t>
  </si>
  <si>
    <t>Dale/Askvoll Holmedal</t>
  </si>
  <si>
    <t>Åsane 1</t>
  </si>
  <si>
    <t>6 lag - Trippel serie</t>
  </si>
  <si>
    <t>Nr. 1 og 2 til RM 17-18.april i Førde</t>
  </si>
  <si>
    <t>Gutter 17-20 år</t>
  </si>
  <si>
    <t xml:space="preserve">Juniorserien G 17-20 år A01 </t>
  </si>
  <si>
    <t xml:space="preserve">Åsane </t>
  </si>
  <si>
    <t>Dale IL, Fjaler</t>
  </si>
  <si>
    <t>FyllingenBergen G20</t>
  </si>
  <si>
    <t>Gneist (B)</t>
  </si>
  <si>
    <t>Sædalen (B)</t>
  </si>
  <si>
    <t>Årstad (B)</t>
  </si>
  <si>
    <t>Kvinner Senior</t>
  </si>
  <si>
    <t>lag i klassen</t>
  </si>
  <si>
    <t>3 divisjon</t>
  </si>
  <si>
    <t>4.divisjon avd. 1</t>
  </si>
  <si>
    <t>4.divisjon avd. 2</t>
  </si>
  <si>
    <t>BSI 2</t>
  </si>
  <si>
    <t>BSI</t>
  </si>
  <si>
    <t>Sognadal</t>
  </si>
  <si>
    <t>NHHI</t>
  </si>
  <si>
    <t>5.divisjon avd 1</t>
  </si>
  <si>
    <t>5.divisjon avd 2</t>
  </si>
  <si>
    <t>KIL/MIL 2</t>
  </si>
  <si>
    <t>BI</t>
  </si>
  <si>
    <t>BSI 3</t>
  </si>
  <si>
    <t>Fyllingen 4</t>
  </si>
  <si>
    <t>Juristforeningen</t>
  </si>
  <si>
    <t>NHHI 2</t>
  </si>
  <si>
    <t>Sund</t>
  </si>
  <si>
    <t>6.divisjon avd 1</t>
  </si>
  <si>
    <t>6.divisjon avd 2</t>
  </si>
  <si>
    <t>KIL/MIL 3</t>
  </si>
  <si>
    <t xml:space="preserve">Nore Neset </t>
  </si>
  <si>
    <t>Årstad 4 Rullestollag</t>
  </si>
  <si>
    <t>20 kamper</t>
  </si>
  <si>
    <t>Menn Senior</t>
  </si>
  <si>
    <t>4.divisjon</t>
  </si>
  <si>
    <t>5.divisjon</t>
  </si>
  <si>
    <t xml:space="preserve">Askøy </t>
  </si>
  <si>
    <t>Juristforeningen IL</t>
  </si>
  <si>
    <t>Norrøna</t>
  </si>
  <si>
    <t>Raballder Bergen</t>
  </si>
  <si>
    <t>Viking TIF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</si>
</sst>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Verdana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trike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1"/>
      <color rgb="FF7030A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trike/>
      <sz val="14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9BC2E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3">
    <xf numFmtId="0" fontId="0" fillId="0" borderId="0"/>
    <xf numFmtId="0" fontId="2" fillId="0" borderId="0" applyBorder="0"/>
    <xf numFmtId="0" fontId="2" fillId="5" borderId="6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1" fillId="0" borderId="0"/>
  </cellStyleXfs>
  <cellXfs count="402">
    <xf numFmtId="0" fontId="0" fillId="0" borderId="0" xfId="0"/>
    <xf numFmtId="0" fontId="0" fillId="0" borderId="1" xfId="0" applyFont="1" applyBorder="1"/>
    <xf numFmtId="0" fontId="0" fillId="0" borderId="0" xfId="0" applyFont="1"/>
    <xf numFmtId="0" fontId="4" fillId="0" borderId="0" xfId="0" applyFont="1"/>
    <xf numFmtId="0" fontId="0" fillId="6" borderId="0" xfId="0" applyFill="1"/>
    <xf numFmtId="0" fontId="5" fillId="6" borderId="0" xfId="0" applyFont="1" applyFill="1"/>
    <xf numFmtId="0" fontId="4" fillId="6" borderId="0" xfId="0" applyFont="1" applyFill="1"/>
    <xf numFmtId="0" fontId="0" fillId="3" borderId="1" xfId="0" applyFont="1" applyFill="1" applyBorder="1"/>
    <xf numFmtId="0" fontId="0" fillId="0" borderId="0" xfId="0" applyFont="1" applyAlignment="1">
      <alignment horizontal="center"/>
    </xf>
    <xf numFmtId="0" fontId="6" fillId="2" borderId="1" xfId="0" applyFont="1" applyFill="1" applyBorder="1" applyAlignment="1"/>
    <xf numFmtId="0" fontId="7" fillId="2" borderId="4" xfId="0" applyFont="1" applyFill="1" applyBorder="1" applyAlignment="1"/>
    <xf numFmtId="0" fontId="0" fillId="2" borderId="5" xfId="0" applyFont="1" applyFill="1" applyBorder="1" applyAlignment="1"/>
    <xf numFmtId="0" fontId="7" fillId="2" borderId="1" xfId="0" applyFont="1" applyFill="1" applyBorder="1" applyAlignment="1"/>
    <xf numFmtId="0" fontId="7" fillId="0" borderId="1" xfId="1" applyNumberFormat="1" applyFont="1" applyFill="1" applyBorder="1" applyAlignment="1" applyProtection="1"/>
    <xf numFmtId="0" fontId="7" fillId="3" borderId="2" xfId="0" applyFont="1" applyFill="1" applyBorder="1" applyAlignment="1">
      <alignment vertical="center"/>
    </xf>
    <xf numFmtId="0" fontId="7" fillId="2" borderId="5" xfId="0" applyFont="1" applyFill="1" applyBorder="1" applyAlignment="1"/>
    <xf numFmtId="0" fontId="0" fillId="0" borderId="0" xfId="0" applyFont="1" applyFill="1"/>
    <xf numFmtId="0" fontId="0" fillId="0" borderId="1" xfId="0" applyFont="1" applyFill="1" applyBorder="1"/>
    <xf numFmtId="0" fontId="3" fillId="0" borderId="1" xfId="0" applyFont="1" applyFill="1" applyBorder="1"/>
    <xf numFmtId="0" fontId="11" fillId="0" borderId="0" xfId="0" applyFont="1"/>
    <xf numFmtId="0" fontId="2" fillId="10" borderId="1" xfId="1" applyNumberFormat="1" applyFont="1" applyFill="1" applyBorder="1" applyAlignment="1" applyProtection="1"/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5" fillId="0" borderId="1" xfId="1" applyNumberFormat="1" applyFont="1" applyFill="1" applyBorder="1" applyAlignment="1" applyProtection="1"/>
    <xf numFmtId="0" fontId="16" fillId="0" borderId="0" xfId="0" applyFont="1" applyAlignment="1"/>
    <xf numFmtId="0" fontId="17" fillId="0" borderId="0" xfId="0" applyFont="1"/>
    <xf numFmtId="0" fontId="16" fillId="0" borderId="0" xfId="0" applyFont="1"/>
    <xf numFmtId="0" fontId="18" fillId="0" borderId="0" xfId="0" applyFont="1" applyFill="1" applyBorder="1" applyAlignment="1"/>
    <xf numFmtId="0" fontId="13" fillId="0" borderId="0" xfId="0" applyFont="1" applyFill="1" applyBorder="1" applyAlignment="1"/>
    <xf numFmtId="0" fontId="15" fillId="0" borderId="1" xfId="0" applyNumberFormat="1" applyFont="1" applyFill="1" applyBorder="1" applyAlignment="1" applyProtection="1"/>
    <xf numFmtId="0" fontId="16" fillId="0" borderId="1" xfId="0" applyFont="1" applyBorder="1"/>
    <xf numFmtId="0" fontId="4" fillId="8" borderId="1" xfId="0" applyFont="1" applyFill="1" applyBorder="1" applyAlignment="1"/>
    <xf numFmtId="0" fontId="19" fillId="0" borderId="0" xfId="0" applyFont="1"/>
    <xf numFmtId="0" fontId="19" fillId="0" borderId="0" xfId="0" applyFont="1" applyFill="1" applyBorder="1"/>
    <xf numFmtId="0" fontId="19" fillId="0" borderId="0" xfId="0" applyFont="1" applyFill="1"/>
    <xf numFmtId="0" fontId="20" fillId="0" borderId="0" xfId="1" applyNumberFormat="1" applyFont="1" applyFill="1" applyAlignment="1" applyProtection="1"/>
    <xf numFmtId="0" fontId="20" fillId="0" borderId="0" xfId="1" applyNumberFormat="1" applyFont="1" applyFill="1" applyBorder="1" applyAlignment="1" applyProtection="1"/>
    <xf numFmtId="0" fontId="21" fillId="0" borderId="0" xfId="0" applyFont="1"/>
    <xf numFmtId="0" fontId="1" fillId="0" borderId="0" xfId="0" applyFont="1" applyFill="1"/>
    <xf numFmtId="0" fontId="7" fillId="10" borderId="1" xfId="0" applyFont="1" applyFill="1" applyBorder="1" applyAlignment="1">
      <alignment vertical="center"/>
    </xf>
    <xf numFmtId="0" fontId="11" fillId="7" borderId="4" xfId="0" applyFont="1" applyFill="1" applyBorder="1"/>
    <xf numFmtId="0" fontId="11" fillId="7" borderId="5" xfId="0" applyFont="1" applyFill="1" applyBorder="1"/>
    <xf numFmtId="0" fontId="0" fillId="0" borderId="1" xfId="0" applyNumberFormat="1" applyFill="1" applyBorder="1" applyAlignment="1" applyProtection="1"/>
    <xf numFmtId="0" fontId="0" fillId="7" borderId="5" xfId="0" applyFont="1" applyFill="1" applyBorder="1"/>
    <xf numFmtId="0" fontId="0" fillId="0" borderId="0" xfId="0" applyNumberFormat="1" applyFill="1" applyAlignment="1" applyProtection="1"/>
    <xf numFmtId="0" fontId="4" fillId="4" borderId="1" xfId="0" applyFont="1" applyFill="1" applyBorder="1" applyAlignment="1"/>
    <xf numFmtId="0" fontId="0" fillId="4" borderId="4" xfId="0" applyFont="1" applyFill="1" applyBorder="1" applyAlignment="1"/>
    <xf numFmtId="0" fontId="0" fillId="4" borderId="5" xfId="0" applyFont="1" applyFill="1" applyBorder="1" applyAlignment="1"/>
    <xf numFmtId="0" fontId="0" fillId="0" borderId="0" xfId="0" applyFont="1" applyFill="1" applyBorder="1" applyAlignment="1"/>
    <xf numFmtId="0" fontId="1" fillId="0" borderId="0" xfId="0" applyFont="1"/>
    <xf numFmtId="0" fontId="2" fillId="0" borderId="0" xfId="0" applyNumberFormat="1" applyFont="1" applyFill="1" applyAlignment="1" applyProtection="1"/>
    <xf numFmtId="0" fontId="2" fillId="7" borderId="4" xfId="0" applyFont="1" applyFill="1" applyBorder="1"/>
    <xf numFmtId="0" fontId="2" fillId="7" borderId="5" xfId="0" applyFont="1" applyFill="1" applyBorder="1"/>
    <xf numFmtId="0" fontId="2" fillId="0" borderId="0" xfId="0" applyFont="1"/>
    <xf numFmtId="0" fontId="2" fillId="0" borderId="0" xfId="0" applyFont="1" applyFill="1"/>
    <xf numFmtId="0" fontId="0" fillId="11" borderId="1" xfId="0" applyFill="1" applyBorder="1"/>
    <xf numFmtId="0" fontId="16" fillId="0" borderId="1" xfId="0" applyNumberFormat="1" applyFont="1" applyFill="1" applyBorder="1" applyAlignment="1" applyProtection="1"/>
    <xf numFmtId="0" fontId="26" fillId="0" borderId="1" xfId="0" applyFont="1" applyFill="1" applyBorder="1"/>
    <xf numFmtId="0" fontId="2" fillId="0" borderId="1" xfId="1" applyNumberFormat="1" applyFont="1" applyFill="1" applyBorder="1" applyAlignment="1" applyProtection="1"/>
    <xf numFmtId="0" fontId="11" fillId="6" borderId="0" xfId="0" applyFont="1" applyFill="1"/>
    <xf numFmtId="0" fontId="11" fillId="0" borderId="0" xfId="0" applyFont="1" applyAlignment="1">
      <alignment horizontal="center"/>
    </xf>
    <xf numFmtId="0" fontId="2" fillId="12" borderId="1" xfId="1" applyNumberFormat="1" applyFill="1" applyBorder="1" applyAlignment="1" applyProtection="1"/>
    <xf numFmtId="0" fontId="11" fillId="0" borderId="1" xfId="0" applyNumberFormat="1" applyFont="1" applyFill="1" applyBorder="1" applyAlignment="1" applyProtection="1"/>
    <xf numFmtId="0" fontId="11" fillId="0" borderId="1" xfId="0" applyFont="1" applyBorder="1"/>
    <xf numFmtId="0" fontId="11" fillId="2" borderId="5" xfId="0" applyFont="1" applyFill="1" applyBorder="1" applyAlignment="1"/>
    <xf numFmtId="0" fontId="11" fillId="0" borderId="0" xfId="0" applyFont="1" applyFill="1"/>
    <xf numFmtId="0" fontId="11" fillId="0" borderId="0" xfId="0" applyFont="1" applyFill="1" applyBorder="1" applyAlignment="1"/>
    <xf numFmtId="0" fontId="11" fillId="4" borderId="4" xfId="0" applyFont="1" applyFill="1" applyBorder="1" applyAlignment="1"/>
    <xf numFmtId="0" fontId="4" fillId="0" borderId="0" xfId="0" applyFont="1" applyFill="1" applyBorder="1" applyAlignment="1"/>
    <xf numFmtId="0" fontId="11" fillId="4" borderId="5" xfId="0" applyFont="1" applyFill="1" applyBorder="1" applyAlignment="1"/>
    <xf numFmtId="0" fontId="0" fillId="12" borderId="1" xfId="0" applyNumberFormat="1" applyFill="1" applyBorder="1" applyAlignment="1" applyProtection="1"/>
    <xf numFmtId="0" fontId="11" fillId="3" borderId="1" xfId="0" applyFont="1" applyFill="1" applyBorder="1"/>
    <xf numFmtId="0" fontId="11" fillId="0" borderId="0" xfId="0" applyFont="1" applyFill="1" applyBorder="1"/>
    <xf numFmtId="0" fontId="11" fillId="0" borderId="4" xfId="0" applyNumberFormat="1" applyFont="1" applyFill="1" applyBorder="1" applyAlignment="1" applyProtection="1"/>
    <xf numFmtId="0" fontId="4" fillId="2" borderId="1" xfId="0" applyFont="1" applyFill="1" applyBorder="1" applyAlignment="1"/>
    <xf numFmtId="0" fontId="11" fillId="2" borderId="1" xfId="0" applyFont="1" applyFill="1" applyBorder="1" applyAlignment="1"/>
    <xf numFmtId="0" fontId="0" fillId="0" borderId="1" xfId="0" applyFont="1" applyFill="1" applyBorder="1" applyAlignment="1">
      <alignment vertical="center" wrapText="1"/>
    </xf>
    <xf numFmtId="0" fontId="6" fillId="4" borderId="1" xfId="0" applyFont="1" applyFill="1" applyBorder="1" applyAlignment="1"/>
    <xf numFmtId="0" fontId="7" fillId="4" borderId="4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0" fillId="3" borderId="1" xfId="0" applyFill="1" applyBorder="1"/>
    <xf numFmtId="0" fontId="7" fillId="3" borderId="3" xfId="0" applyFont="1" applyFill="1" applyBorder="1" applyAlignment="1">
      <alignment vertical="center"/>
    </xf>
    <xf numFmtId="0" fontId="0" fillId="11" borderId="1" xfId="0" applyFont="1" applyFill="1" applyBorder="1"/>
    <xf numFmtId="0" fontId="15" fillId="11" borderId="1" xfId="0" applyFont="1" applyFill="1" applyBorder="1"/>
    <xf numFmtId="0" fontId="15" fillId="11" borderId="1" xfId="0" applyNumberFormat="1" applyFont="1" applyFill="1" applyBorder="1" applyAlignment="1" applyProtection="1"/>
    <xf numFmtId="0" fontId="2" fillId="11" borderId="1" xfId="0" applyFont="1" applyFill="1" applyBorder="1"/>
    <xf numFmtId="0" fontId="25" fillId="11" borderId="1" xfId="0" applyFont="1" applyFill="1" applyBorder="1"/>
    <xf numFmtId="0" fontId="16" fillId="0" borderId="1" xfId="0" applyFont="1" applyFill="1" applyBorder="1"/>
    <xf numFmtId="0" fontId="16" fillId="0" borderId="0" xfId="0" applyFont="1" applyFill="1" applyBorder="1"/>
    <xf numFmtId="0" fontId="16" fillId="0" borderId="1" xfId="0" applyFont="1" applyFill="1" applyBorder="1" applyAlignment="1">
      <alignment horizontal="left"/>
    </xf>
    <xf numFmtId="0" fontId="31" fillId="4" borderId="1" xfId="0" applyFont="1" applyFill="1" applyBorder="1" applyAlignment="1"/>
    <xf numFmtId="0" fontId="16" fillId="0" borderId="0" xfId="0" applyFont="1" applyFill="1"/>
    <xf numFmtId="0" fontId="31" fillId="0" borderId="0" xfId="0" applyFont="1" applyFill="1" applyBorder="1" applyAlignment="1"/>
    <xf numFmtId="0" fontId="4" fillId="0" borderId="0" xfId="0" applyFont="1" applyFill="1" applyBorder="1"/>
    <xf numFmtId="0" fontId="7" fillId="0" borderId="0" xfId="1" applyNumberFormat="1" applyFont="1" applyFill="1" applyAlignment="1" applyProtection="1"/>
    <xf numFmtId="0" fontId="1" fillId="0" borderId="0" xfId="0" applyFont="1" applyAlignment="1">
      <alignment horizontal="center"/>
    </xf>
    <xf numFmtId="0" fontId="7" fillId="0" borderId="0" xfId="1" applyNumberFormat="1" applyFont="1" applyFill="1" applyBorder="1" applyAlignment="1" applyProtection="1"/>
    <xf numFmtId="0" fontId="11" fillId="4" borderId="1" xfId="0" applyFont="1" applyFill="1" applyBorder="1" applyAlignment="1"/>
    <xf numFmtId="0" fontId="11" fillId="0" borderId="0" xfId="0" applyNumberFormat="1" applyFont="1" applyFill="1" applyAlignment="1" applyProtection="1"/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2" fillId="0" borderId="0" xfId="0" applyFont="1" applyFill="1" applyBorder="1"/>
    <xf numFmtId="0" fontId="23" fillId="0" borderId="0" xfId="0" applyFont="1" applyFill="1" applyBorder="1"/>
    <xf numFmtId="0" fontId="24" fillId="0" borderId="0" xfId="0" applyFont="1" applyFill="1" applyBorder="1"/>
    <xf numFmtId="0" fontId="15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/>
    <xf numFmtId="0" fontId="0" fillId="0" borderId="0" xfId="0" applyFont="1" applyFill="1" applyBorder="1"/>
    <xf numFmtId="0" fontId="6" fillId="0" borderId="0" xfId="0" applyFont="1" applyFill="1" applyBorder="1" applyAlignment="1"/>
    <xf numFmtId="0" fontId="15" fillId="0" borderId="0" xfId="0" applyFont="1" applyFill="1" applyBorder="1"/>
    <xf numFmtId="0" fontId="22" fillId="0" borderId="0" xfId="0" applyFont="1" applyFill="1" applyBorder="1"/>
    <xf numFmtId="0" fontId="27" fillId="0" borderId="0" xfId="0" applyFont="1" applyFill="1" applyBorder="1"/>
    <xf numFmtId="0" fontId="29" fillId="0" borderId="0" xfId="0" applyFont="1" applyFill="1" applyBorder="1"/>
    <xf numFmtId="0" fontId="17" fillId="0" borderId="0" xfId="0" applyFont="1" applyFill="1" applyBorder="1"/>
    <xf numFmtId="0" fontId="28" fillId="0" borderId="0" xfId="0" applyFont="1" applyFill="1" applyBorder="1"/>
    <xf numFmtId="0" fontId="1" fillId="0" borderId="0" xfId="0" applyFont="1" applyFill="1" applyBorder="1"/>
    <xf numFmtId="0" fontId="30" fillId="0" borderId="0" xfId="0" applyFont="1" applyFill="1" applyBorder="1"/>
    <xf numFmtId="0" fontId="4" fillId="4" borderId="1" xfId="0" applyFont="1" applyFill="1" applyBorder="1"/>
    <xf numFmtId="0" fontId="0" fillId="4" borderId="4" xfId="0" applyFont="1" applyFill="1" applyBorder="1"/>
    <xf numFmtId="0" fontId="0" fillId="0" borderId="0" xfId="0" applyAlignment="1">
      <alignment vertical="center" wrapText="1"/>
    </xf>
    <xf numFmtId="0" fontId="0" fillId="4" borderId="5" xfId="0" applyFont="1" applyFill="1" applyBorder="1"/>
    <xf numFmtId="0" fontId="0" fillId="12" borderId="0" xfId="0" applyFill="1" applyBorder="1"/>
    <xf numFmtId="0" fontId="0" fillId="12" borderId="0" xfId="0" applyFont="1" applyFill="1" applyBorder="1"/>
    <xf numFmtId="0" fontId="7" fillId="12" borderId="0" xfId="0" applyFont="1" applyFill="1" applyBorder="1" applyAlignment="1"/>
    <xf numFmtId="0" fontId="0" fillId="0" borderId="4" xfId="0" applyFont="1" applyBorder="1"/>
    <xf numFmtId="0" fontId="7" fillId="2" borderId="4" xfId="0" applyFont="1" applyFill="1" applyBorder="1" applyAlignment="1">
      <alignment wrapText="1"/>
    </xf>
    <xf numFmtId="0" fontId="1" fillId="0" borderId="1" xfId="0" applyNumberFormat="1" applyFont="1" applyFill="1" applyBorder="1" applyAlignment="1" applyProtection="1"/>
    <xf numFmtId="0" fontId="0" fillId="3" borderId="7" xfId="0" applyFont="1" applyFill="1" applyBorder="1"/>
    <xf numFmtId="0" fontId="23" fillId="12" borderId="1" xfId="1" applyNumberFormat="1" applyFont="1" applyFill="1" applyBorder="1" applyAlignment="1" applyProtection="1"/>
    <xf numFmtId="0" fontId="1" fillId="0" borderId="0" xfId="0" applyFont="1" applyFill="1" applyBorder="1" applyAlignment="1">
      <alignment vertical="center"/>
    </xf>
    <xf numFmtId="0" fontId="12" fillId="12" borderId="0" xfId="0" applyFont="1" applyFill="1"/>
    <xf numFmtId="0" fontId="16" fillId="12" borderId="1" xfId="0" applyNumberFormat="1" applyFont="1" applyFill="1" applyBorder="1" applyAlignment="1" applyProtection="1"/>
    <xf numFmtId="0" fontId="15" fillId="12" borderId="1" xfId="0" applyNumberFormat="1" applyFont="1" applyFill="1" applyBorder="1" applyAlignment="1" applyProtection="1"/>
    <xf numFmtId="0" fontId="15" fillId="12" borderId="1" xfId="0" applyFont="1" applyFill="1" applyBorder="1"/>
    <xf numFmtId="0" fontId="15" fillId="12" borderId="7" xfId="0" applyNumberFormat="1" applyFont="1" applyFill="1" applyBorder="1" applyAlignment="1" applyProtection="1"/>
    <xf numFmtId="0" fontId="1" fillId="12" borderId="0" xfId="0" applyFont="1" applyFill="1"/>
    <xf numFmtId="0" fontId="23" fillId="12" borderId="0" xfId="0" applyFont="1" applyFill="1" applyBorder="1"/>
    <xf numFmtId="0" fontId="1" fillId="12" borderId="0" xfId="0" applyFont="1" applyFill="1" applyBorder="1"/>
    <xf numFmtId="0" fontId="15" fillId="12" borderId="0" xfId="0" applyFont="1" applyFill="1" applyBorder="1"/>
    <xf numFmtId="0" fontId="32" fillId="12" borderId="0" xfId="0" applyNumberFormat="1" applyFont="1" applyFill="1" applyBorder="1" applyAlignment="1" applyProtection="1"/>
    <xf numFmtId="0" fontId="23" fillId="12" borderId="0" xfId="1" applyNumberFormat="1" applyFont="1" applyFill="1" applyBorder="1" applyAlignment="1" applyProtection="1"/>
    <xf numFmtId="0" fontId="0" fillId="12" borderId="0" xfId="0" applyFont="1" applyFill="1"/>
    <xf numFmtId="16" fontId="1" fillId="12" borderId="0" xfId="0" applyNumberFormat="1" applyFont="1" applyFill="1"/>
    <xf numFmtId="0" fontId="1" fillId="12" borderId="0" xfId="0" applyNumberFormat="1" applyFont="1" applyFill="1" applyBorder="1" applyAlignment="1" applyProtection="1"/>
    <xf numFmtId="0" fontId="7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top" wrapText="1"/>
    </xf>
    <xf numFmtId="0" fontId="7" fillId="0" borderId="1" xfId="0" applyFont="1" applyBorder="1"/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vertical="top" wrapText="1"/>
    </xf>
    <xf numFmtId="0" fontId="31" fillId="14" borderId="1" xfId="0" applyFont="1" applyFill="1" applyBorder="1" applyAlignment="1"/>
    <xf numFmtId="0" fontId="15" fillId="12" borderId="1" xfId="1" applyNumberFormat="1" applyFont="1" applyFill="1" applyBorder="1" applyAlignment="1" applyProtection="1"/>
    <xf numFmtId="0" fontId="16" fillId="14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37" fillId="0" borderId="0" xfId="0" applyFont="1"/>
    <xf numFmtId="0" fontId="7" fillId="3" borderId="1" xfId="0" applyFont="1" applyFill="1" applyBorder="1"/>
    <xf numFmtId="0" fontId="7" fillId="1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9" borderId="1" xfId="0" applyFont="1" applyFill="1" applyBorder="1"/>
    <xf numFmtId="0" fontId="7" fillId="9" borderId="4" xfId="0" applyFont="1" applyFill="1" applyBorder="1" applyAlignment="1">
      <alignment horizontal="left"/>
    </xf>
    <xf numFmtId="0" fontId="38" fillId="0" borderId="0" xfId="1" applyFont="1" applyFill="1" applyBorder="1"/>
    <xf numFmtId="0" fontId="11" fillId="4" borderId="4" xfId="0" applyFont="1" applyFill="1" applyBorder="1"/>
    <xf numFmtId="0" fontId="11" fillId="4" borderId="5" xfId="0" applyFont="1" applyFill="1" applyBorder="1"/>
    <xf numFmtId="0" fontId="6" fillId="2" borderId="1" xfId="0" applyFont="1" applyFill="1" applyBorder="1"/>
    <xf numFmtId="0" fontId="0" fillId="0" borderId="0" xfId="0" applyAlignment="1">
      <alignment horizontal="center" vertical="center"/>
    </xf>
    <xf numFmtId="0" fontId="0" fillId="7" borderId="3" xfId="0" applyFont="1" applyFill="1" applyBorder="1"/>
    <xf numFmtId="0" fontId="2" fillId="15" borderId="1" xfId="1" applyNumberFormat="1" applyFont="1" applyFill="1" applyBorder="1" applyAlignment="1" applyProtection="1"/>
    <xf numFmtId="0" fontId="0" fillId="15" borderId="1" xfId="0" applyFill="1" applyBorder="1"/>
    <xf numFmtId="0" fontId="0" fillId="0" borderId="0" xfId="0" applyFill="1" applyBorder="1"/>
    <xf numFmtId="0" fontId="2" fillId="0" borderId="0" xfId="1" applyNumberFormat="1" applyFont="1" applyFill="1" applyBorder="1" applyAlignment="1" applyProtection="1"/>
    <xf numFmtId="0" fontId="0" fillId="7" borderId="8" xfId="0" applyFont="1" applyFill="1" applyBorder="1"/>
    <xf numFmtId="0" fontId="0" fillId="3" borderId="8" xfId="0" applyFont="1" applyFill="1" applyBorder="1"/>
    <xf numFmtId="0" fontId="0" fillId="2" borderId="8" xfId="0" applyFont="1" applyFill="1" applyBorder="1" applyAlignment="1"/>
    <xf numFmtId="0" fontId="0" fillId="16" borderId="1" xfId="0" applyFill="1" applyBorder="1"/>
    <xf numFmtId="0" fontId="7" fillId="2" borderId="9" xfId="0" applyFont="1" applyFill="1" applyBorder="1" applyAlignment="1"/>
    <xf numFmtId="0" fontId="16" fillId="0" borderId="0" xfId="0" applyFont="1" applyBorder="1"/>
    <xf numFmtId="0" fontId="0" fillId="0" borderId="0" xfId="0" applyBorder="1"/>
    <xf numFmtId="0" fontId="23" fillId="0" borderId="0" xfId="0" applyFont="1" applyBorder="1"/>
    <xf numFmtId="0" fontId="33" fillId="0" borderId="0" xfId="0" applyFont="1" applyBorder="1"/>
    <xf numFmtId="0" fontId="2" fillId="11" borderId="1" xfId="0" applyNumberFormat="1" applyFont="1" applyFill="1" applyBorder="1" applyAlignment="1" applyProtection="1"/>
    <xf numFmtId="0" fontId="41" fillId="11" borderId="1" xfId="0" applyFont="1" applyFill="1" applyBorder="1"/>
    <xf numFmtId="0" fontId="38" fillId="0" borderId="1" xfId="1" applyFont="1" applyBorder="1"/>
    <xf numFmtId="0" fontId="2" fillId="7" borderId="1" xfId="0" applyFont="1" applyFill="1" applyBorder="1"/>
    <xf numFmtId="0" fontId="0" fillId="3" borderId="4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8" fillId="0" borderId="0" xfId="0" applyFont="1" applyAlignment="1">
      <alignment wrapText="1"/>
    </xf>
    <xf numFmtId="0" fontId="7" fillId="2" borderId="4" xfId="0" applyFont="1" applyFill="1" applyBorder="1"/>
    <xf numFmtId="0" fontId="7" fillId="2" borderId="8" xfId="0" applyFont="1" applyFill="1" applyBorder="1"/>
    <xf numFmtId="0" fontId="40" fillId="0" borderId="0" xfId="0" applyFont="1"/>
    <xf numFmtId="0" fontId="42" fillId="0" borderId="0" xfId="1" applyNumberFormat="1" applyFont="1" applyFill="1" applyBorder="1" applyAlignment="1" applyProtection="1"/>
    <xf numFmtId="0" fontId="43" fillId="0" borderId="0" xfId="0" applyFont="1"/>
    <xf numFmtId="0" fontId="44" fillId="0" borderId="0" xfId="0" applyFont="1"/>
    <xf numFmtId="0" fontId="11" fillId="12" borderId="0" xfId="0" applyFont="1" applyFill="1"/>
    <xf numFmtId="0" fontId="11" fillId="0" borderId="0" xfId="0" applyFont="1" applyBorder="1"/>
    <xf numFmtId="0" fontId="11" fillId="0" borderId="0" xfId="0" applyFont="1" applyFill="1" applyBorder="1" applyAlignment="1">
      <alignment horizontal="center"/>
    </xf>
    <xf numFmtId="0" fontId="11" fillId="15" borderId="2" xfId="0" applyFont="1" applyFill="1" applyBorder="1"/>
    <xf numFmtId="0" fontId="11" fillId="12" borderId="0" xfId="0" applyFont="1" applyFill="1" applyBorder="1"/>
    <xf numFmtId="0" fontId="11" fillId="8" borderId="4" xfId="0" applyFont="1" applyFill="1" applyBorder="1" applyAlignment="1"/>
    <xf numFmtId="0" fontId="11" fillId="8" borderId="5" xfId="0" applyFont="1" applyFill="1" applyBorder="1" applyAlignment="1"/>
    <xf numFmtId="0" fontId="7" fillId="4" borderId="1" xfId="0" applyFont="1" applyFill="1" applyBorder="1" applyAlignment="1">
      <alignment horizontal="left"/>
    </xf>
    <xf numFmtId="0" fontId="6" fillId="9" borderId="1" xfId="0" applyFont="1" applyFill="1" applyBorder="1" applyAlignment="1"/>
    <xf numFmtId="0" fontId="11" fillId="0" borderId="1" xfId="0" applyFont="1" applyBorder="1" applyAlignment="1">
      <alignment horizontal="center"/>
    </xf>
    <xf numFmtId="0" fontId="6" fillId="7" borderId="1" xfId="0" applyFont="1" applyFill="1" applyBorder="1" applyAlignment="1"/>
    <xf numFmtId="0" fontId="11" fillId="0" borderId="1" xfId="0" applyFont="1" applyFill="1" applyBorder="1"/>
    <xf numFmtId="0" fontId="11" fillId="7" borderId="1" xfId="0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4" fillId="9" borderId="1" xfId="0" applyFont="1" applyFill="1" applyBorder="1" applyAlignment="1"/>
    <xf numFmtId="0" fontId="11" fillId="16" borderId="2" xfId="0" applyFont="1" applyFill="1" applyBorder="1"/>
    <xf numFmtId="0" fontId="11" fillId="17" borderId="2" xfId="0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/>
    <xf numFmtId="0" fontId="38" fillId="0" borderId="0" xfId="0" applyFont="1" applyFill="1" applyAlignment="1">
      <alignment wrapText="1"/>
    </xf>
    <xf numFmtId="0" fontId="4" fillId="4" borderId="2" xfId="0" applyFont="1" applyFill="1" applyBorder="1" applyAlignment="1"/>
    <xf numFmtId="0" fontId="15" fillId="0" borderId="2" xfId="0" applyNumberFormat="1" applyFont="1" applyFill="1" applyBorder="1" applyAlignment="1" applyProtection="1"/>
    <xf numFmtId="0" fontId="11" fillId="0" borderId="2" xfId="0" applyFont="1" applyFill="1" applyBorder="1"/>
    <xf numFmtId="0" fontId="2" fillId="0" borderId="2" xfId="0" applyFont="1" applyFill="1" applyBorder="1"/>
    <xf numFmtId="0" fontId="16" fillId="0" borderId="0" xfId="0" applyNumberFormat="1" applyFont="1" applyFill="1" applyBorder="1" applyAlignment="1" applyProtection="1"/>
    <xf numFmtId="0" fontId="11" fillId="0" borderId="10" xfId="0" applyFont="1" applyFill="1" applyBorder="1"/>
    <xf numFmtId="0" fontId="45" fillId="0" borderId="0" xfId="0" applyFont="1" applyFill="1"/>
    <xf numFmtId="0" fontId="45" fillId="0" borderId="0" xfId="0" applyFont="1" applyFill="1" applyBorder="1"/>
    <xf numFmtId="0" fontId="4" fillId="6" borderId="0" xfId="0" applyFont="1" applyFill="1" applyAlignment="1">
      <alignment horizontal="center"/>
    </xf>
    <xf numFmtId="0" fontId="46" fillId="0" borderId="0" xfId="0" applyFont="1"/>
    <xf numFmtId="0" fontId="11" fillId="0" borderId="2" xfId="0" applyFont="1" applyBorder="1"/>
    <xf numFmtId="0" fontId="16" fillId="12" borderId="2" xfId="0" applyFont="1" applyFill="1" applyBorder="1"/>
    <xf numFmtId="0" fontId="26" fillId="0" borderId="0" xfId="0" applyFont="1" applyFill="1" applyBorder="1"/>
    <xf numFmtId="0" fontId="11" fillId="0" borderId="0" xfId="0" applyNumberFormat="1" applyFont="1" applyFill="1" applyBorder="1" applyAlignment="1" applyProtection="1"/>
    <xf numFmtId="0" fontId="26" fillId="0" borderId="2" xfId="0" applyFont="1" applyFill="1" applyBorder="1"/>
    <xf numFmtId="0" fontId="0" fillId="0" borderId="2" xfId="0" applyBorder="1"/>
    <xf numFmtId="0" fontId="11" fillId="0" borderId="2" xfId="0" applyNumberFormat="1" applyFont="1" applyFill="1" applyBorder="1" applyAlignment="1" applyProtection="1"/>
    <xf numFmtId="0" fontId="4" fillId="4" borderId="4" xfId="0" applyFont="1" applyFill="1" applyBorder="1" applyAlignment="1"/>
    <xf numFmtId="0" fontId="11" fillId="4" borderId="3" xfId="0" applyFont="1" applyFill="1" applyBorder="1" applyAlignment="1"/>
    <xf numFmtId="0" fontId="4" fillId="9" borderId="4" xfId="0" applyFont="1" applyFill="1" applyBorder="1" applyAlignment="1"/>
    <xf numFmtId="0" fontId="0" fillId="0" borderId="2" xfId="0" applyFill="1" applyBorder="1"/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/>
    <xf numFmtId="0" fontId="11" fillId="2" borderId="10" xfId="0" applyFont="1" applyFill="1" applyBorder="1" applyAlignment="1"/>
    <xf numFmtId="0" fontId="11" fillId="2" borderId="3" xfId="0" applyFont="1" applyFill="1" applyBorder="1" applyAlignment="1"/>
    <xf numFmtId="0" fontId="11" fillId="0" borderId="10" xfId="0" applyNumberFormat="1" applyFont="1" applyFill="1" applyBorder="1" applyAlignment="1" applyProtection="1"/>
    <xf numFmtId="0" fontId="0" fillId="13" borderId="0" xfId="0" applyFont="1" applyFill="1" applyBorder="1" applyAlignment="1"/>
    <xf numFmtId="0" fontId="31" fillId="2" borderId="4" xfId="0" applyFont="1" applyFill="1" applyBorder="1" applyAlignment="1"/>
    <xf numFmtId="0" fontId="31" fillId="4" borderId="4" xfId="0" applyFont="1" applyFill="1" applyBorder="1"/>
    <xf numFmtId="0" fontId="16" fillId="4" borderId="7" xfId="0" applyFont="1" applyFill="1" applyBorder="1" applyAlignment="1"/>
    <xf numFmtId="0" fontId="16" fillId="0" borderId="0" xfId="0" applyFont="1" applyFill="1" applyBorder="1" applyAlignment="1"/>
    <xf numFmtId="0" fontId="7" fillId="0" borderId="11" xfId="0" applyFont="1" applyFill="1" applyBorder="1"/>
    <xf numFmtId="0" fontId="2" fillId="0" borderId="2" xfId="1" applyNumberFormat="1" applyFont="1" applyFill="1" applyBorder="1" applyAlignment="1" applyProtection="1">
      <alignment horizontal="center"/>
    </xf>
    <xf numFmtId="0" fontId="7" fillId="0" borderId="2" xfId="0" applyFont="1" applyFill="1" applyBorder="1" applyAlignment="1">
      <alignment horizontal="center"/>
    </xf>
    <xf numFmtId="0" fontId="2" fillId="0" borderId="10" xfId="1" applyNumberFormat="1" applyFont="1" applyFill="1" applyBorder="1" applyAlignment="1" applyProtection="1">
      <alignment horizontal="center"/>
    </xf>
    <xf numFmtId="0" fontId="16" fillId="0" borderId="2" xfId="0" applyFont="1" applyBorder="1"/>
    <xf numFmtId="0" fontId="15" fillId="0" borderId="2" xfId="0" applyFont="1" applyBorder="1"/>
    <xf numFmtId="0" fontId="0" fillId="0" borderId="2" xfId="0" applyNumberFormat="1" applyFill="1" applyBorder="1" applyAlignment="1" applyProtection="1"/>
    <xf numFmtId="0" fontId="0" fillId="7" borderId="7" xfId="0" applyFont="1" applyFill="1" applyBorder="1"/>
    <xf numFmtId="0" fontId="16" fillId="0" borderId="2" xfId="0" applyNumberFormat="1" applyFont="1" applyFill="1" applyBorder="1" applyAlignment="1" applyProtection="1"/>
    <xf numFmtId="0" fontId="15" fillId="12" borderId="2" xfId="0" applyFont="1" applyFill="1" applyBorder="1"/>
    <xf numFmtId="0" fontId="16" fillId="12" borderId="2" xfId="0" applyNumberFormat="1" applyFont="1" applyFill="1" applyBorder="1" applyAlignment="1" applyProtection="1"/>
    <xf numFmtId="0" fontId="15" fillId="12" borderId="2" xfId="0" applyNumberFormat="1" applyFont="1" applyFill="1" applyBorder="1" applyAlignment="1" applyProtection="1"/>
    <xf numFmtId="0" fontId="7" fillId="12" borderId="1" xfId="0" applyFont="1" applyFill="1" applyBorder="1"/>
    <xf numFmtId="0" fontId="0" fillId="12" borderId="4" xfId="0" applyNumberFormat="1" applyFill="1" applyBorder="1" applyAlignment="1" applyProtection="1"/>
    <xf numFmtId="0" fontId="11" fillId="0" borderId="5" xfId="0" applyNumberFormat="1" applyFont="1" applyFill="1" applyBorder="1" applyAlignment="1" applyProtection="1"/>
    <xf numFmtId="0" fontId="11" fillId="18" borderId="0" xfId="0" applyFont="1" applyFill="1"/>
    <xf numFmtId="0" fontId="16" fillId="0" borderId="4" xfId="0" applyNumberFormat="1" applyFont="1" applyFill="1" applyBorder="1" applyAlignment="1" applyProtection="1"/>
    <xf numFmtId="0" fontId="7" fillId="12" borderId="1" xfId="0" applyNumberFormat="1" applyFont="1" applyFill="1" applyBorder="1" applyAlignment="1" applyProtection="1"/>
    <xf numFmtId="0" fontId="7" fillId="0" borderId="4" xfId="0" applyFont="1" applyBorder="1"/>
    <xf numFmtId="0" fontId="2" fillId="12" borderId="1" xfId="1" applyNumberFormat="1" applyFont="1" applyFill="1" applyBorder="1" applyAlignment="1" applyProtection="1"/>
    <xf numFmtId="0" fontId="31" fillId="4" borderId="1" xfId="0" applyFont="1" applyFill="1" applyBorder="1"/>
    <xf numFmtId="0" fontId="16" fillId="12" borderId="1" xfId="0" applyFont="1" applyFill="1" applyBorder="1"/>
    <xf numFmtId="0" fontId="7" fillId="0" borderId="1" xfId="0" applyFont="1" applyFill="1" applyBorder="1"/>
    <xf numFmtId="0" fontId="0" fillId="0" borderId="4" xfId="0" applyFont="1" applyFill="1" applyBorder="1"/>
    <xf numFmtId="0" fontId="0" fillId="0" borderId="1" xfId="0" applyBorder="1"/>
    <xf numFmtId="0" fontId="0" fillId="12" borderId="2" xfId="0" applyNumberFormat="1" applyFill="1" applyBorder="1" applyAlignment="1" applyProtection="1"/>
    <xf numFmtId="0" fontId="0" fillId="12" borderId="5" xfId="0" applyNumberFormat="1" applyFill="1" applyBorder="1" applyAlignment="1" applyProtection="1"/>
    <xf numFmtId="0" fontId="3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12" borderId="2" xfId="0" applyFont="1" applyFill="1" applyBorder="1"/>
    <xf numFmtId="0" fontId="45" fillId="0" borderId="0" xfId="0" applyFont="1"/>
    <xf numFmtId="0" fontId="7" fillId="4" borderId="7" xfId="0" applyFont="1" applyFill="1" applyBorder="1" applyAlignment="1">
      <alignment horizontal="left"/>
    </xf>
    <xf numFmtId="0" fontId="11" fillId="2" borderId="0" xfId="0" applyFont="1" applyFill="1" applyAlignment="1">
      <alignment vertical="top" wrapText="1"/>
    </xf>
    <xf numFmtId="0" fontId="11" fillId="0" borderId="0" xfId="0" applyFont="1" applyFill="1" applyBorder="1" applyAlignment="1">
      <alignment vertical="center" wrapText="1"/>
    </xf>
    <xf numFmtId="0" fontId="32" fillId="0" borderId="0" xfId="0" applyFont="1" applyFill="1" applyBorder="1"/>
    <xf numFmtId="0" fontId="16" fillId="0" borderId="2" xfId="0" applyFont="1" applyBorder="1" applyAlignment="1">
      <alignment vertical="center" wrapText="1"/>
    </xf>
    <xf numFmtId="0" fontId="6" fillId="2" borderId="4" xfId="0" applyFont="1" applyFill="1" applyBorder="1" applyAlignment="1"/>
    <xf numFmtId="0" fontId="7" fillId="2" borderId="7" xfId="0" applyFont="1" applyFill="1" applyBorder="1" applyAlignment="1"/>
    <xf numFmtId="0" fontId="16" fillId="0" borderId="2" xfId="0" applyFont="1" applyBorder="1" applyAlignment="1">
      <alignment vertical="top" wrapText="1"/>
    </xf>
    <xf numFmtId="0" fontId="16" fillId="13" borderId="2" xfId="0" applyFont="1" applyFill="1" applyBorder="1" applyAlignment="1">
      <alignment vertical="center" wrapText="1"/>
    </xf>
    <xf numFmtId="0" fontId="7" fillId="13" borderId="2" xfId="0" applyFont="1" applyFill="1" applyBorder="1"/>
    <xf numFmtId="0" fontId="7" fillId="0" borderId="2" xfId="0" applyFont="1" applyBorder="1"/>
    <xf numFmtId="0" fontId="36" fillId="0" borderId="0" xfId="0" applyFont="1" applyBorder="1" applyAlignment="1">
      <alignment vertical="center" wrapText="1"/>
    </xf>
    <xf numFmtId="0" fontId="1" fillId="0" borderId="0" xfId="0" applyFont="1" applyBorder="1"/>
    <xf numFmtId="49" fontId="32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/>
    <xf numFmtId="0" fontId="4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31" fillId="2" borderId="4" xfId="0" applyFont="1" applyFill="1" applyBorder="1"/>
    <xf numFmtId="0" fontId="0" fillId="7" borderId="7" xfId="0" applyFill="1" applyBorder="1"/>
    <xf numFmtId="0" fontId="0" fillId="7" borderId="5" xfId="0" applyFill="1" applyBorder="1"/>
    <xf numFmtId="0" fontId="31" fillId="4" borderId="4" xfId="0" applyFont="1" applyFill="1" applyBorder="1" applyAlignment="1"/>
    <xf numFmtId="0" fontId="7" fillId="9" borderId="8" xfId="0" applyFont="1" applyFill="1" applyBorder="1" applyAlignment="1">
      <alignment horizontal="left"/>
    </xf>
    <xf numFmtId="0" fontId="11" fillId="7" borderId="8" xfId="0" applyFont="1" applyFill="1" applyBorder="1"/>
    <xf numFmtId="0" fontId="7" fillId="0" borderId="0" xfId="0" applyFont="1" applyFill="1" applyBorder="1" applyAlignment="1">
      <alignment vertical="top" wrapText="1"/>
    </xf>
    <xf numFmtId="0" fontId="4" fillId="2" borderId="2" xfId="0" applyFont="1" applyFill="1" applyBorder="1"/>
    <xf numFmtId="0" fontId="7" fillId="3" borderId="5" xfId="0" applyFont="1" applyFill="1" applyBorder="1"/>
    <xf numFmtId="0" fontId="7" fillId="2" borderId="12" xfId="0" applyFont="1" applyFill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2" fillId="0" borderId="0" xfId="1" applyNumberFormat="1" applyFont="1" applyFill="1" applyBorder="1" applyAlignment="1" applyProtection="1">
      <alignment horizontal="left"/>
    </xf>
    <xf numFmtId="0" fontId="16" fillId="4" borderId="7" xfId="0" applyFont="1" applyFill="1" applyBorder="1" applyAlignment="1">
      <alignment horizontal="left"/>
    </xf>
    <xf numFmtId="0" fontId="2" fillId="0" borderId="0" xfId="1" applyNumberFormat="1" applyFill="1" applyBorder="1" applyAlignment="1" applyProtection="1"/>
    <xf numFmtId="0" fontId="11" fillId="4" borderId="13" xfId="0" applyFont="1" applyFill="1" applyBorder="1" applyAlignment="1"/>
    <xf numFmtId="0" fontId="11" fillId="4" borderId="14" xfId="0" applyFont="1" applyFill="1" applyBorder="1" applyAlignment="1"/>
    <xf numFmtId="0" fontId="43" fillId="0" borderId="0" xfId="0" applyFont="1" applyFill="1"/>
    <xf numFmtId="0" fontId="11" fillId="15" borderId="1" xfId="0" applyFont="1" applyFill="1" applyBorder="1"/>
    <xf numFmtId="0" fontId="0" fillId="15" borderId="2" xfId="0" applyFill="1" applyBorder="1"/>
    <xf numFmtId="0" fontId="2" fillId="15" borderId="2" xfId="1" applyNumberFormat="1" applyFont="1" applyFill="1" applyBorder="1" applyAlignment="1" applyProtection="1"/>
    <xf numFmtId="0" fontId="0" fillId="3" borderId="4" xfId="0" applyFont="1" applyFill="1" applyBorder="1"/>
    <xf numFmtId="0" fontId="47" fillId="0" borderId="0" xfId="0" applyFont="1"/>
    <xf numFmtId="0" fontId="36" fillId="0" borderId="4" xfId="0" applyFont="1" applyBorder="1" applyAlignment="1">
      <alignment vertical="center" wrapText="1"/>
    </xf>
    <xf numFmtId="0" fontId="36" fillId="0" borderId="2" xfId="0" applyFont="1" applyBorder="1" applyAlignment="1">
      <alignment vertical="top" wrapText="1"/>
    </xf>
    <xf numFmtId="0" fontId="11" fillId="13" borderId="0" xfId="0" applyFont="1" applyFill="1" applyBorder="1"/>
    <xf numFmtId="0" fontId="11" fillId="13" borderId="0" xfId="0" applyFont="1" applyFill="1" applyBorder="1" applyAlignment="1">
      <alignment horizontal="center"/>
    </xf>
    <xf numFmtId="0" fontId="31" fillId="13" borderId="0" xfId="0" applyFont="1" applyFill="1" applyBorder="1" applyAlignment="1"/>
    <xf numFmtId="0" fontId="2" fillId="13" borderId="0" xfId="1" applyNumberFormat="1" applyFill="1" applyBorder="1" applyAlignment="1" applyProtection="1"/>
    <xf numFmtId="0" fontId="23" fillId="13" borderId="0" xfId="1" applyNumberFormat="1" applyFont="1" applyFill="1" applyBorder="1" applyAlignment="1" applyProtection="1"/>
    <xf numFmtId="0" fontId="0" fillId="0" borderId="4" xfId="0" applyNumberFormat="1" applyFill="1" applyBorder="1" applyAlignment="1" applyProtection="1"/>
    <xf numFmtId="0" fontId="11" fillId="4" borderId="10" xfId="0" applyFont="1" applyFill="1" applyBorder="1"/>
    <xf numFmtId="0" fontId="11" fillId="4" borderId="3" xfId="0" applyFont="1" applyFill="1" applyBorder="1"/>
    <xf numFmtId="0" fontId="2" fillId="12" borderId="2" xfId="1" applyNumberFormat="1" applyFill="1" applyBorder="1" applyAlignment="1" applyProtection="1"/>
    <xf numFmtId="0" fontId="2" fillId="12" borderId="4" xfId="1" applyNumberFormat="1" applyFill="1" applyBorder="1" applyAlignment="1" applyProtection="1"/>
    <xf numFmtId="0" fontId="11" fillId="0" borderId="4" xfId="0" applyFont="1" applyFill="1" applyBorder="1"/>
    <xf numFmtId="0" fontId="5" fillId="6" borderId="0" xfId="0" applyFont="1" applyFill="1" applyBorder="1"/>
    <xf numFmtId="0" fontId="11" fillId="6" borderId="0" xfId="0" applyFont="1" applyFill="1" applyBorder="1"/>
    <xf numFmtId="0" fontId="7" fillId="12" borderId="4" xfId="0" applyFont="1" applyFill="1" applyBorder="1"/>
    <xf numFmtId="0" fontId="7" fillId="0" borderId="2" xfId="0" applyFont="1" applyFill="1" applyBorder="1"/>
    <xf numFmtId="0" fontId="15" fillId="0" borderId="2" xfId="1" applyNumberFormat="1" applyFont="1" applyFill="1" applyBorder="1" applyAlignment="1" applyProtection="1"/>
    <xf numFmtId="0" fontId="15" fillId="0" borderId="2" xfId="1" applyFont="1" applyBorder="1"/>
    <xf numFmtId="0" fontId="15" fillId="12" borderId="1" xfId="0" applyFont="1" applyFill="1" applyBorder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/>
    </xf>
    <xf numFmtId="0" fontId="16" fillId="0" borderId="2" xfId="0" applyFont="1" applyFill="1" applyBorder="1" applyAlignment="1">
      <alignment horizontal="center"/>
    </xf>
    <xf numFmtId="0" fontId="15" fillId="0" borderId="1" xfId="1" applyFont="1" applyBorder="1"/>
    <xf numFmtId="0" fontId="11" fillId="16" borderId="1" xfId="0" applyFont="1" applyFill="1" applyBorder="1"/>
    <xf numFmtId="0" fontId="0" fillId="16" borderId="2" xfId="0" applyFill="1" applyBorder="1"/>
    <xf numFmtId="0" fontId="7" fillId="16" borderId="1" xfId="0" applyFont="1" applyFill="1" applyBorder="1" applyAlignment="1">
      <alignment vertical="center"/>
    </xf>
    <xf numFmtId="0" fontId="0" fillId="3" borderId="2" xfId="0" applyFont="1" applyFill="1" applyBorder="1"/>
    <xf numFmtId="0" fontId="11" fillId="16" borderId="8" xfId="0" applyFont="1" applyFill="1" applyBorder="1"/>
    <xf numFmtId="0" fontId="0" fillId="4" borderId="1" xfId="0" applyFill="1" applyBorder="1"/>
    <xf numFmtId="0" fontId="1" fillId="0" borderId="2" xfId="0" applyFont="1" applyBorder="1"/>
    <xf numFmtId="0" fontId="23" fillId="0" borderId="0" xfId="1" applyFont="1" applyBorder="1"/>
    <xf numFmtId="0" fontId="15" fillId="0" borderId="4" xfId="1" applyFont="1" applyBorder="1"/>
    <xf numFmtId="0" fontId="2" fillId="7" borderId="7" xfId="0" applyFont="1" applyFill="1" applyBorder="1"/>
    <xf numFmtId="0" fontId="1" fillId="0" borderId="0" xfId="0" applyFont="1" applyFill="1" applyBorder="1" applyAlignment="1"/>
    <xf numFmtId="0" fontId="7" fillId="0" borderId="15" xfId="0" applyFont="1" applyFill="1" applyBorder="1"/>
    <xf numFmtId="0" fontId="11" fillId="0" borderId="7" xfId="0" applyNumberFormat="1" applyFont="1" applyFill="1" applyBorder="1" applyAlignment="1" applyProtection="1"/>
    <xf numFmtId="0" fontId="15" fillId="0" borderId="10" xfId="0" applyFont="1" applyBorder="1"/>
    <xf numFmtId="0" fontId="11" fillId="0" borderId="3" xfId="0" applyFont="1" applyFill="1" applyBorder="1"/>
    <xf numFmtId="0" fontId="48" fillId="0" borderId="0" xfId="0" applyFont="1"/>
    <xf numFmtId="0" fontId="21" fillId="0" borderId="0" xfId="0" applyFont="1" applyFill="1"/>
    <xf numFmtId="0" fontId="0" fillId="3" borderId="4" xfId="0" applyFill="1" applyBorder="1"/>
    <xf numFmtId="0" fontId="0" fillId="9" borderId="5" xfId="0" applyFont="1" applyFill="1" applyBorder="1"/>
    <xf numFmtId="0" fontId="48" fillId="12" borderId="0" xfId="0" applyFont="1" applyFill="1" applyBorder="1"/>
    <xf numFmtId="0" fontId="16" fillId="12" borderId="0" xfId="0" applyFont="1" applyFill="1"/>
    <xf numFmtId="0" fontId="15" fillId="12" borderId="5" xfId="0" applyFont="1" applyFill="1" applyBorder="1"/>
    <xf numFmtId="0" fontId="15" fillId="0" borderId="5" xfId="1" applyNumberFormat="1" applyFont="1" applyFill="1" applyBorder="1" applyAlignment="1" applyProtection="1">
      <alignment horizontal="center"/>
    </xf>
    <xf numFmtId="0" fontId="15" fillId="0" borderId="10" xfId="1" applyNumberFormat="1" applyFont="1" applyFill="1" applyBorder="1" applyAlignment="1" applyProtection="1">
      <alignment horizontal="center"/>
    </xf>
    <xf numFmtId="0" fontId="15" fillId="0" borderId="1" xfId="1" applyNumberFormat="1" applyFont="1" applyFill="1" applyBorder="1" applyAlignment="1" applyProtection="1">
      <alignment horizontal="center"/>
    </xf>
    <xf numFmtId="0" fontId="16" fillId="2" borderId="4" xfId="0" applyFont="1" applyFill="1" applyBorder="1" applyAlignment="1"/>
    <xf numFmtId="0" fontId="16" fillId="2" borderId="5" xfId="0" applyFont="1" applyFill="1" applyBorder="1" applyAlignment="1"/>
    <xf numFmtId="0" fontId="16" fillId="0" borderId="10" xfId="0" applyFont="1" applyFill="1" applyBorder="1" applyAlignment="1">
      <alignment horizontal="center"/>
    </xf>
    <xf numFmtId="0" fontId="11" fillId="0" borderId="3" xfId="0" applyFont="1" applyBorder="1"/>
    <xf numFmtId="0" fontId="15" fillId="0" borderId="1" xfId="0" applyFont="1" applyFill="1" applyBorder="1"/>
    <xf numFmtId="0" fontId="7" fillId="0" borderId="10" xfId="0" applyFont="1" applyFill="1" applyBorder="1"/>
    <xf numFmtId="0" fontId="40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7" fillId="16" borderId="2" xfId="0" applyFont="1" applyFill="1" applyBorder="1"/>
    <xf numFmtId="0" fontId="0" fillId="0" borderId="0" xfId="0" applyFill="1" applyBorder="1" applyAlignment="1">
      <alignment horizontal="center"/>
    </xf>
    <xf numFmtId="0" fontId="46" fillId="0" borderId="0" xfId="0" applyFont="1" applyFill="1" applyBorder="1"/>
    <xf numFmtId="0" fontId="11" fillId="15" borderId="10" xfId="0" applyFont="1" applyFill="1" applyBorder="1"/>
    <xf numFmtId="0" fontId="2" fillId="15" borderId="3" xfId="1" applyNumberFormat="1" applyFont="1" applyFill="1" applyBorder="1" applyAlignment="1" applyProtection="1"/>
    <xf numFmtId="0" fontId="7" fillId="11" borderId="1" xfId="0" applyFont="1" applyFill="1" applyBorder="1"/>
    <xf numFmtId="0" fontId="15" fillId="11" borderId="4" xfId="0" applyNumberFormat="1" applyFont="1" applyFill="1" applyBorder="1" applyAlignment="1" applyProtection="1"/>
    <xf numFmtId="0" fontId="38" fillId="0" borderId="0" xfId="0" applyFont="1" applyFill="1" applyBorder="1"/>
    <xf numFmtId="0" fontId="39" fillId="0" borderId="0" xfId="0" applyFont="1" applyFill="1" applyBorder="1"/>
    <xf numFmtId="0" fontId="0" fillId="11" borderId="4" xfId="0" applyFill="1" applyBorder="1"/>
    <xf numFmtId="0" fontId="0" fillId="11" borderId="5" xfId="0" applyFill="1" applyBorder="1"/>
    <xf numFmtId="0" fontId="11" fillId="2" borderId="0" xfId="0" applyFont="1" applyFill="1" applyBorder="1" applyAlignment="1"/>
    <xf numFmtId="0" fontId="11" fillId="0" borderId="10" xfId="0" applyFont="1" applyBorder="1"/>
    <xf numFmtId="0" fontId="0" fillId="0" borderId="7" xfId="0" applyFont="1" applyFill="1" applyBorder="1"/>
    <xf numFmtId="0" fontId="0" fillId="0" borderId="0" xfId="0" applyFont="1" applyFill="1" applyAlignment="1">
      <alignment vertical="top"/>
    </xf>
    <xf numFmtId="0" fontId="11" fillId="4" borderId="16" xfId="0" applyFont="1" applyFill="1" applyBorder="1" applyAlignment="1"/>
    <xf numFmtId="0" fontId="16" fillId="0" borderId="5" xfId="0" applyNumberFormat="1" applyFont="1" applyFill="1" applyBorder="1" applyAlignment="1" applyProtection="1"/>
    <xf numFmtId="0" fontId="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23">
    <cellStyle name="Benyttet hyperkobling" xfId="10" builtinId="9" hidden="1"/>
    <cellStyle name="Benyttet hyperkobling" xfId="16" builtinId="9" hidden="1"/>
    <cellStyle name="Benyttet hyperkobling" xfId="18" builtinId="9" hidden="1"/>
    <cellStyle name="Benyttet hyperkobling" xfId="6" builtinId="9" hidden="1"/>
    <cellStyle name="Benyttet hyperkobling" xfId="20" builtinId="9" hidden="1"/>
    <cellStyle name="Benyttet hyperkobling" xfId="14" builtinId="9" hidden="1"/>
    <cellStyle name="Benyttet hyperkobling" xfId="8" builtinId="9" hidden="1"/>
    <cellStyle name="Benyttet hyperkobling" xfId="4" builtinId="9" hidden="1"/>
    <cellStyle name="Benyttet hyperkobling" xfId="12" builtinId="9" hidden="1"/>
    <cellStyle name="Hyperkobling" xfId="5" builtinId="8" hidden="1"/>
    <cellStyle name="Hyperkobling" xfId="7" builtinId="8" hidden="1"/>
    <cellStyle name="Hyperkobling" xfId="17" builtinId="8" hidden="1"/>
    <cellStyle name="Hyperkobling" xfId="3" builtinId="8" hidden="1"/>
    <cellStyle name="Hyperkobling" xfId="19" builtinId="8" hidden="1"/>
    <cellStyle name="Hyperkobling" xfId="15" builtinId="8" hidden="1"/>
    <cellStyle name="Hyperkobling" xfId="9" builtinId="8" hidden="1"/>
    <cellStyle name="Hyperkobling" xfId="13" builtinId="8" hidden="1"/>
    <cellStyle name="Hyperkobling" xfId="11" builtinId="8" hidden="1"/>
    <cellStyle name="Merknad 2" xfId="2" xr:uid="{00000000-0005-0000-0000-000012000000}"/>
    <cellStyle name="Normal" xfId="0" builtinId="0"/>
    <cellStyle name="Normal 2" xfId="1" xr:uid="{00000000-0005-0000-0000-000014000000}"/>
    <cellStyle name="Normal 3" xfId="21" xr:uid="{AEDA53D8-C799-463F-B2BE-6B14ADD09557}"/>
    <cellStyle name="Normal 4" xfId="22" xr:uid="{60918049-225F-44EA-BB1C-7E654CB0A3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126060</xdr:colOff>
      <xdr:row>40</xdr:row>
      <xdr:rowOff>23518</xdr:rowOff>
    </xdr:from>
    <xdr:to>
      <xdr:col>14</xdr:col>
      <xdr:colOff>208375</xdr:colOff>
      <xdr:row>48</xdr:row>
      <xdr:rowOff>23518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3A277324-3649-48DF-BCB4-128CFC31AD86}"/>
            </a:ext>
          </a:extLst>
        </xdr:cNvPr>
        <xdr:cNvSpPr txBox="1"/>
      </xdr:nvSpPr>
      <xdr:spPr>
        <a:xfrm>
          <a:off x="11520782" y="858425"/>
          <a:ext cx="1634537" cy="15051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8 serierunder der hvert lag spiller to kamper hver runde. </a:t>
          </a:r>
          <a:endParaRPr lang="nb-NO">
            <a:effectLst/>
          </a:endParaRPr>
        </a:p>
      </xdr:txBody>
    </xdr:sp>
    <xdr:clientData/>
  </xdr:twoCellAnchor>
  <xdr:twoCellAnchor>
    <xdr:from>
      <xdr:col>11</xdr:col>
      <xdr:colOff>0</xdr:colOff>
      <xdr:row>104</xdr:row>
      <xdr:rowOff>0</xdr:rowOff>
    </xdr:from>
    <xdr:to>
      <xdr:col>12</xdr:col>
      <xdr:colOff>1</xdr:colOff>
      <xdr:row>111</xdr:row>
      <xdr:rowOff>190499</xdr:rowOff>
    </xdr:to>
    <xdr:sp macro="" textlink="">
      <xdr:nvSpPr>
        <xdr:cNvPr id="19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B6AD1E3E-A6D3-47F9-8200-7CC78B54F255}"/>
            </a:ext>
            <a:ext uri="{147F2762-F138-4A5C-976F-8EAC2B608ADB}">
              <a16:predDERef xmlns:a16="http://schemas.microsoft.com/office/drawing/2014/main" pred="{B26C102A-6947-4814-8D6E-FD725A4DF336}"/>
            </a:ext>
          </a:extLst>
        </xdr:cNvPr>
        <xdr:cNvSpPr txBox="1"/>
      </xdr:nvSpPr>
      <xdr:spPr>
        <a:xfrm>
          <a:off x="10639425" y="13106400"/>
          <a:ext cx="1628776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8 serierunder 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15</xdr:col>
      <xdr:colOff>114300</xdr:colOff>
      <xdr:row>2</xdr:row>
      <xdr:rowOff>28575</xdr:rowOff>
    </xdr:from>
    <xdr:to>
      <xdr:col>16</xdr:col>
      <xdr:colOff>190501</xdr:colOff>
      <xdr:row>10</xdr:row>
      <xdr:rowOff>28574</xdr:rowOff>
    </xdr:to>
    <xdr:sp macro="" textlink="">
      <xdr:nvSpPr>
        <xdr:cNvPr id="11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5C646908-04BF-4885-B2B9-10052D509499}"/>
            </a:ext>
            <a:ext uri="{147F2762-F138-4A5C-976F-8EAC2B608ADB}">
              <a16:predDERef xmlns:a16="http://schemas.microsoft.com/office/drawing/2014/main" pred="{B6AD1E3E-A6D3-47F9-8200-7CC78B54F255}"/>
            </a:ext>
          </a:extLst>
        </xdr:cNvPr>
        <xdr:cNvSpPr txBox="1"/>
      </xdr:nvSpPr>
      <xdr:spPr>
        <a:xfrm>
          <a:off x="14468475" y="485775"/>
          <a:ext cx="1628776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8 serierunder 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13</xdr:col>
      <xdr:colOff>0</xdr:colOff>
      <xdr:row>166</xdr:row>
      <xdr:rowOff>0</xdr:rowOff>
    </xdr:from>
    <xdr:to>
      <xdr:col>14</xdr:col>
      <xdr:colOff>76201</xdr:colOff>
      <xdr:row>173</xdr:row>
      <xdr:rowOff>190499</xdr:rowOff>
    </xdr:to>
    <xdr:sp macro="" textlink="">
      <xdr:nvSpPr>
        <xdr:cNvPr id="2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DEDA530F-A459-4E8F-90ED-30BAB77CC409}"/>
            </a:ext>
            <a:ext uri="{147F2762-F138-4A5C-976F-8EAC2B608ADB}">
              <a16:predDERef xmlns:a16="http://schemas.microsoft.com/office/drawing/2014/main" pred="{5C646908-04BF-4885-B2B9-10052D509499}"/>
            </a:ext>
          </a:extLst>
        </xdr:cNvPr>
        <xdr:cNvSpPr txBox="1"/>
      </xdr:nvSpPr>
      <xdr:spPr>
        <a:xfrm>
          <a:off x="12534900" y="31927800"/>
          <a:ext cx="1628776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8 serierunder 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1362075</xdr:colOff>
      <xdr:row>32</xdr:row>
      <xdr:rowOff>180976</xdr:rowOff>
    </xdr:from>
    <xdr:to>
      <xdr:col>5</xdr:col>
      <xdr:colOff>171450</xdr:colOff>
      <xdr:row>40</xdr:row>
      <xdr:rowOff>180976</xdr:rowOff>
    </xdr:to>
    <xdr:sp macro="" textlink="">
      <xdr:nvSpPr>
        <xdr:cNvPr id="3" name="TekstSylinder 1">
          <a:extLst>
            <a:ext uri="{FF2B5EF4-FFF2-40B4-BE49-F238E27FC236}">
              <a16:creationId xmlns:a16="http://schemas.microsoft.com/office/drawing/2014/main" id="{F7EDA417-9A69-48C2-8324-DFCD4C45FE6D}"/>
            </a:ext>
          </a:extLst>
        </xdr:cNvPr>
        <xdr:cNvSpPr txBox="1"/>
      </xdr:nvSpPr>
      <xdr:spPr>
        <a:xfrm>
          <a:off x="6181725" y="6429376"/>
          <a:ext cx="175260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8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7</xdr:col>
      <xdr:colOff>390525</xdr:colOff>
      <xdr:row>32</xdr:row>
      <xdr:rowOff>161925</xdr:rowOff>
    </xdr:from>
    <xdr:to>
      <xdr:col>8</xdr:col>
      <xdr:colOff>638175</xdr:colOff>
      <xdr:row>40</xdr:row>
      <xdr:rowOff>171450</xdr:rowOff>
    </xdr:to>
    <xdr:sp macro="" textlink="">
      <xdr:nvSpPr>
        <xdr:cNvPr id="12" name="TekstSylinder 2">
          <a:extLst>
            <a:ext uri="{FF2B5EF4-FFF2-40B4-BE49-F238E27FC236}">
              <a16:creationId xmlns:a16="http://schemas.microsoft.com/office/drawing/2014/main" id="{51CEB4B1-23DA-41D6-A1A4-C9BCF82FB16F}"/>
            </a:ext>
            <a:ext uri="{147F2762-F138-4A5C-976F-8EAC2B608ADB}">
              <a16:predDERef xmlns:a16="http://schemas.microsoft.com/office/drawing/2014/main" pred="{F7EDA417-9A69-48C2-8324-DFCD4C45FE6D}"/>
            </a:ext>
          </a:extLst>
        </xdr:cNvPr>
        <xdr:cNvSpPr txBox="1"/>
      </xdr:nvSpPr>
      <xdr:spPr>
        <a:xfrm>
          <a:off x="11296650" y="6410325"/>
          <a:ext cx="1628775" cy="153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8 serierunder 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3</xdr:col>
      <xdr:colOff>628650</xdr:colOff>
      <xdr:row>69</xdr:row>
      <xdr:rowOff>76200</xdr:rowOff>
    </xdr:from>
    <xdr:to>
      <xdr:col>4</xdr:col>
      <xdr:colOff>981075</xdr:colOff>
      <xdr:row>77</xdr:row>
      <xdr:rowOff>47625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CCAD6E6E-B71E-4F95-95B9-AE5A0AC7E6AA}"/>
            </a:ext>
            <a:ext uri="{147F2762-F138-4A5C-976F-8EAC2B608ADB}">
              <a16:predDERef xmlns:a16="http://schemas.microsoft.com/office/drawing/2014/main" pred="{51CEB4B1-23DA-41D6-A1A4-C9BCF82FB16F}"/>
            </a:ext>
          </a:extLst>
        </xdr:cNvPr>
        <xdr:cNvSpPr txBox="1"/>
      </xdr:nvSpPr>
      <xdr:spPr>
        <a:xfrm>
          <a:off x="5448300" y="13449300"/>
          <a:ext cx="1752600" cy="1495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8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6</xdr:col>
      <xdr:colOff>523875</xdr:colOff>
      <xdr:row>69</xdr:row>
      <xdr:rowOff>95250</xdr:rowOff>
    </xdr:from>
    <xdr:to>
      <xdr:col>7</xdr:col>
      <xdr:colOff>590550</xdr:colOff>
      <xdr:row>77</xdr:row>
      <xdr:rowOff>114300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37B76050-2D56-42FB-A7A8-4CBA1C350D61}"/>
            </a:ext>
            <a:ext uri="{147F2762-F138-4A5C-976F-8EAC2B608ADB}">
              <a16:predDERef xmlns:a16="http://schemas.microsoft.com/office/drawing/2014/main" pred="{CCAD6E6E-B71E-4F95-95B9-AE5A0AC7E6AA}"/>
            </a:ext>
          </a:extLst>
        </xdr:cNvPr>
        <xdr:cNvSpPr txBox="1"/>
      </xdr:nvSpPr>
      <xdr:spPr>
        <a:xfrm>
          <a:off x="8905875" y="13468350"/>
          <a:ext cx="1447800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8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serierunder 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12</xdr:col>
      <xdr:colOff>9525</xdr:colOff>
      <xdr:row>118</xdr:row>
      <xdr:rowOff>0</xdr:rowOff>
    </xdr:from>
    <xdr:to>
      <xdr:col>13</xdr:col>
      <xdr:colOff>9525</xdr:colOff>
      <xdr:row>122</xdr:row>
      <xdr:rowOff>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F71A20CB-5D92-43D1-A8A3-976C4655C523}"/>
            </a:ext>
          </a:extLst>
        </xdr:cNvPr>
        <xdr:cNvSpPr txBox="1"/>
      </xdr:nvSpPr>
      <xdr:spPr>
        <a:xfrm>
          <a:off x="10258425" y="14573250"/>
          <a:ext cx="1600200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18</xdr:col>
      <xdr:colOff>864394</xdr:colOff>
      <xdr:row>72</xdr:row>
      <xdr:rowOff>133349</xdr:rowOff>
    </xdr:from>
    <xdr:to>
      <xdr:col>20</xdr:col>
      <xdr:colOff>538162</xdr:colOff>
      <xdr:row>81</xdr:row>
      <xdr:rowOff>123824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4FED757B-E878-42EA-9B0F-D49DE1A89DF4}"/>
            </a:ext>
          </a:extLst>
        </xdr:cNvPr>
        <xdr:cNvSpPr txBox="1"/>
      </xdr:nvSpPr>
      <xdr:spPr>
        <a:xfrm>
          <a:off x="21426488" y="7324724"/>
          <a:ext cx="1804987" cy="1704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6</xdr:col>
      <xdr:colOff>314325</xdr:colOff>
      <xdr:row>69</xdr:row>
      <xdr:rowOff>85724</xdr:rowOff>
    </xdr:from>
    <xdr:to>
      <xdr:col>7</xdr:col>
      <xdr:colOff>628650</xdr:colOff>
      <xdr:row>77</xdr:row>
      <xdr:rowOff>190499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981407D1-5C3F-4F67-905E-C0A5A4E3BFBD}"/>
            </a:ext>
            <a:ext uri="{147F2762-F138-4A5C-976F-8EAC2B608ADB}">
              <a16:predDERef xmlns:a16="http://schemas.microsoft.com/office/drawing/2014/main" pred="{4FED757B-E878-42EA-9B0F-D49DE1A89DF4}"/>
            </a:ext>
          </a:extLst>
        </xdr:cNvPr>
        <xdr:cNvSpPr txBox="1"/>
      </xdr:nvSpPr>
      <xdr:spPr>
        <a:xfrm>
          <a:off x="8696325" y="13458824"/>
          <a:ext cx="1695450" cy="1628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8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serierunder 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5</xdr:col>
      <xdr:colOff>9525</xdr:colOff>
      <xdr:row>3</xdr:row>
      <xdr:rowOff>1</xdr:rowOff>
    </xdr:from>
    <xdr:to>
      <xdr:col>6</xdr:col>
      <xdr:colOff>0</xdr:colOff>
      <xdr:row>11</xdr:row>
      <xdr:rowOff>1</xdr:rowOff>
    </xdr:to>
    <xdr:sp macro="" textlink="">
      <xdr:nvSpPr>
        <xdr:cNvPr id="14" name="TekstSylinder 1">
          <a:extLst>
            <a:ext uri="{FF2B5EF4-FFF2-40B4-BE49-F238E27FC236}">
              <a16:creationId xmlns:a16="http://schemas.microsoft.com/office/drawing/2014/main" id="{7741FB5F-8674-456F-9788-52DBB50A717F}"/>
            </a:ext>
            <a:ext uri="{147F2762-F138-4A5C-976F-8EAC2B608ADB}">
              <a16:predDERef xmlns:a16="http://schemas.microsoft.com/office/drawing/2014/main" pred="{981407D1-5C3F-4F67-905E-C0A5A4E3BFBD}"/>
            </a:ext>
          </a:extLst>
        </xdr:cNvPr>
        <xdr:cNvSpPr txBox="1"/>
      </xdr:nvSpPr>
      <xdr:spPr>
        <a:xfrm>
          <a:off x="7800975" y="8077201"/>
          <a:ext cx="175260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8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8</xdr:col>
      <xdr:colOff>38100</xdr:colOff>
      <xdr:row>3</xdr:row>
      <xdr:rowOff>28575</xdr:rowOff>
    </xdr:from>
    <xdr:to>
      <xdr:col>8</xdr:col>
      <xdr:colOff>1409700</xdr:colOff>
      <xdr:row>11</xdr:row>
      <xdr:rowOff>38100</xdr:rowOff>
    </xdr:to>
    <xdr:sp macro="" textlink="">
      <xdr:nvSpPr>
        <xdr:cNvPr id="8" name="TekstSylinder 2">
          <a:extLst>
            <a:ext uri="{FF2B5EF4-FFF2-40B4-BE49-F238E27FC236}">
              <a16:creationId xmlns:a16="http://schemas.microsoft.com/office/drawing/2014/main" id="{98C11143-F3FE-4807-87FC-C56D6E4CDB8F}"/>
            </a:ext>
            <a:ext uri="{147F2762-F138-4A5C-976F-8EAC2B608ADB}">
              <a16:predDERef xmlns:a16="http://schemas.microsoft.com/office/drawing/2014/main" pred="{7741FB5F-8674-456F-9788-52DBB50A717F}"/>
            </a:ext>
          </a:extLst>
        </xdr:cNvPr>
        <xdr:cNvSpPr txBox="1"/>
      </xdr:nvSpPr>
      <xdr:spPr>
        <a:xfrm>
          <a:off x="12325350" y="676275"/>
          <a:ext cx="1371600" cy="153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8 serierunder 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5</xdr:col>
      <xdr:colOff>352425</xdr:colOff>
      <xdr:row>103</xdr:row>
      <xdr:rowOff>28575</xdr:rowOff>
    </xdr:from>
    <xdr:to>
      <xdr:col>6</xdr:col>
      <xdr:colOff>219076</xdr:colOff>
      <xdr:row>111</xdr:row>
      <xdr:rowOff>28574</xdr:rowOff>
    </xdr:to>
    <xdr:sp macro="" textlink="">
      <xdr:nvSpPr>
        <xdr:cNvPr id="18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BC53C4D7-B5B7-40BC-8F10-221A57FD648C}"/>
            </a:ext>
            <a:ext uri="{147F2762-F138-4A5C-976F-8EAC2B608ADB}">
              <a16:predDERef xmlns:a16="http://schemas.microsoft.com/office/drawing/2014/main" pred="{98C11143-F3FE-4807-87FC-C56D6E4CDB8F}"/>
            </a:ext>
          </a:extLst>
        </xdr:cNvPr>
        <xdr:cNvSpPr txBox="1"/>
      </xdr:nvSpPr>
      <xdr:spPr>
        <a:xfrm>
          <a:off x="8115300" y="19954875"/>
          <a:ext cx="1628776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8 serierunder 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3"/>
  <sheetViews>
    <sheetView zoomScale="90" zoomScaleNormal="90" zoomScalePageLayoutView="90" workbookViewId="0">
      <selection activeCell="F14" sqref="F14"/>
    </sheetView>
  </sheetViews>
  <sheetFormatPr baseColWidth="10" defaultColWidth="11.42578125" defaultRowHeight="15"/>
  <cols>
    <col min="1" max="1" width="3.85546875" customWidth="1"/>
    <col min="2" max="2" width="23.28515625" customWidth="1"/>
    <col min="3" max="3" width="3.85546875" customWidth="1"/>
    <col min="4" max="4" width="23.28515625" customWidth="1"/>
  </cols>
  <sheetData>
    <row r="2" spans="1:5" ht="21">
      <c r="A2" s="4"/>
      <c r="B2" s="5" t="s">
        <v>0</v>
      </c>
      <c r="C2" s="4"/>
      <c r="D2" s="4"/>
      <c r="E2" s="4"/>
    </row>
    <row r="3" spans="1:5">
      <c r="A3" s="2"/>
      <c r="B3" s="2"/>
      <c r="C3" s="2"/>
      <c r="D3" s="2"/>
      <c r="E3" s="2"/>
    </row>
    <row r="4" spans="1:5">
      <c r="A4" s="2"/>
      <c r="B4" s="8">
        <f>COUNTA(B6:B13)</f>
        <v>0</v>
      </c>
      <c r="C4" s="8"/>
      <c r="D4" s="8">
        <f>COUNTA(D6:D13)</f>
        <v>0</v>
      </c>
      <c r="E4" s="2"/>
    </row>
    <row r="5" spans="1:5">
      <c r="A5" s="2"/>
      <c r="B5" s="9" t="s">
        <v>1</v>
      </c>
      <c r="C5" s="3"/>
      <c r="D5" s="9" t="s">
        <v>2</v>
      </c>
      <c r="E5" s="2"/>
    </row>
    <row r="6" spans="1:5">
      <c r="A6" s="2"/>
      <c r="B6" s="13"/>
      <c r="C6" s="16"/>
      <c r="D6" s="13"/>
      <c r="E6" s="2"/>
    </row>
    <row r="7" spans="1:5">
      <c r="A7" s="2"/>
      <c r="B7" s="13"/>
      <c r="C7" s="16"/>
      <c r="D7" s="13"/>
      <c r="E7" s="2"/>
    </row>
    <row r="8" spans="1:5">
      <c r="A8" s="2"/>
      <c r="B8" s="13"/>
      <c r="C8" s="16"/>
      <c r="D8" s="13"/>
      <c r="E8" s="2"/>
    </row>
    <row r="9" spans="1:5">
      <c r="A9" s="2"/>
      <c r="B9" s="13"/>
      <c r="C9" s="16"/>
      <c r="D9" s="13"/>
      <c r="E9" s="2"/>
    </row>
    <row r="10" spans="1:5">
      <c r="A10" s="2"/>
      <c r="B10" s="13"/>
      <c r="C10" s="16"/>
      <c r="D10" s="13"/>
      <c r="E10" s="2"/>
    </row>
    <row r="11" spans="1:5">
      <c r="A11" s="2"/>
      <c r="B11" s="13"/>
      <c r="C11" s="16"/>
      <c r="D11" s="13"/>
      <c r="E11" s="2"/>
    </row>
    <row r="12" spans="1:5">
      <c r="A12" s="2"/>
      <c r="B12" s="17"/>
      <c r="C12" s="16"/>
      <c r="D12" s="13"/>
      <c r="E12" s="2"/>
    </row>
    <row r="13" spans="1:5">
      <c r="A13" s="2"/>
      <c r="B13" s="18"/>
      <c r="C13" s="16"/>
      <c r="D13" s="18"/>
      <c r="E13" s="2"/>
    </row>
    <row r="14" spans="1:5">
      <c r="A14" s="2"/>
      <c r="B14" s="12" t="str">
        <f>B4&amp;" lag - aktivitetsserie"</f>
        <v>0 lag - aktivitetsserie</v>
      </c>
      <c r="C14" s="2"/>
      <c r="D14" s="12" t="str">
        <f>D4&amp;" lag - aktivitetsserie"</f>
        <v>0 lag - aktivitetsserie</v>
      </c>
      <c r="E14" s="2"/>
    </row>
    <row r="15" spans="1:5">
      <c r="A15" s="2"/>
      <c r="B15" s="12" t="s">
        <v>3</v>
      </c>
      <c r="C15" s="2"/>
      <c r="D15" s="12" t="s">
        <v>3</v>
      </c>
      <c r="E15" s="2"/>
    </row>
    <row r="16" spans="1:5">
      <c r="A16" s="2"/>
      <c r="B16" s="2"/>
      <c r="C16" s="2"/>
      <c r="D16" s="2"/>
      <c r="E16" s="2"/>
    </row>
    <row r="17" spans="1:5">
      <c r="A17" s="2"/>
      <c r="B17" s="2" t="s">
        <v>4</v>
      </c>
      <c r="C17" s="2"/>
      <c r="D17" s="2"/>
      <c r="E17" s="2"/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</sheetData>
  <sortState xmlns:xlrd2="http://schemas.microsoft.com/office/spreadsheetml/2017/richdata2" ref="D6:D12">
    <sortCondition ref="D6"/>
  </sortState>
  <phoneticPr fontId="8" type="noConversion"/>
  <pageMargins left="0.7" right="0.7" top="0.75" bottom="0.75" header="0.3" footer="0.3"/>
  <pageSetup paperSize="9" orientation="portrait" horizontalDpi="0" verticalDpi="0"/>
  <headerFooter>
    <oddHeader>&amp;LGullserien (HU)&amp;CPuljeoppsett Sesongen 2016/2017_x000D_Høringsforslag - frist 22.mai for innspill&amp;RNHF Region Vest</oddHeader>
    <oddFooter>&amp;L13.mai 2016&amp;R&amp;P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59"/>
  <sheetViews>
    <sheetView topLeftCell="A278" zoomScale="81" zoomScaleNormal="81" zoomScalePageLayoutView="80" workbookViewId="0">
      <selection activeCell="D420" sqref="D420"/>
    </sheetView>
  </sheetViews>
  <sheetFormatPr baseColWidth="10" defaultColWidth="11.42578125" defaultRowHeight="15"/>
  <cols>
    <col min="1" max="1" width="3.85546875" style="21" customWidth="1"/>
    <col min="2" max="2" width="36.140625" style="21" bestFit="1" customWidth="1"/>
    <col min="3" max="3" width="3.85546875" style="21" customWidth="1"/>
    <col min="4" max="4" width="27.85546875" style="21" bestFit="1" customWidth="1"/>
    <col min="5" max="5" width="3.85546875" style="21" customWidth="1"/>
    <col min="6" max="6" width="27.28515625" style="21" bestFit="1" customWidth="1"/>
    <col min="7" max="7" width="4" style="21" customWidth="1"/>
    <col min="8" max="8" width="23.85546875" style="21" customWidth="1"/>
    <col min="9" max="9" width="3.85546875" style="21" customWidth="1"/>
    <col min="10" max="10" width="24.5703125" style="21" customWidth="1"/>
    <col min="11" max="11" width="3.85546875" style="21" customWidth="1"/>
    <col min="12" max="12" width="24.42578125" style="21" customWidth="1"/>
    <col min="13" max="13" width="4" style="21" customWidth="1"/>
    <col min="14" max="14" width="23.28515625" style="21" customWidth="1"/>
    <col min="15" max="15" width="4" style="21" customWidth="1"/>
    <col min="16" max="16" width="23.28515625" style="21" customWidth="1"/>
    <col min="17" max="17" width="36" style="133" bestFit="1" customWidth="1"/>
    <col min="18" max="18" width="18.42578125" style="21" bestFit="1" customWidth="1"/>
    <col min="19" max="19" width="26.28515625" style="21" bestFit="1" customWidth="1"/>
    <col min="20" max="20" width="18.85546875" style="21" customWidth="1"/>
    <col min="21" max="21" width="19.85546875" style="21" bestFit="1" customWidth="1"/>
    <col min="22" max="16384" width="11.42578125" style="21"/>
  </cols>
  <sheetData>
    <row r="1" spans="1:26" ht="21">
      <c r="A1" s="60"/>
      <c r="B1" s="5" t="s">
        <v>5</v>
      </c>
      <c r="C1" s="60"/>
      <c r="D1" s="6">
        <f>B3+D3+F3+N3+B32+D32+F32</f>
        <v>62</v>
      </c>
      <c r="E1" s="6" t="s">
        <v>6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196"/>
      <c r="R1" s="19"/>
      <c r="S1" s="19"/>
      <c r="T1" s="19"/>
      <c r="U1" s="19"/>
      <c r="V1" s="19"/>
      <c r="W1" s="19"/>
      <c r="X1" s="19"/>
      <c r="Y1" s="19"/>
      <c r="Z1" s="19"/>
    </row>
    <row r="2" spans="1:26" s="22" customFormat="1">
      <c r="A2" s="66"/>
      <c r="B2" s="69"/>
      <c r="C2" s="69"/>
      <c r="D2" s="19"/>
      <c r="E2" s="19"/>
      <c r="F2" s="69"/>
      <c r="G2" s="69"/>
      <c r="H2" s="66"/>
      <c r="I2" s="66"/>
      <c r="J2" s="66"/>
      <c r="K2"/>
      <c r="L2"/>
      <c r="M2"/>
      <c r="N2" s="66"/>
      <c r="O2" s="66"/>
      <c r="P2" s="66"/>
      <c r="Q2" s="196"/>
      <c r="R2" s="66"/>
      <c r="S2" s="66"/>
      <c r="T2" s="66"/>
      <c r="U2" s="66"/>
      <c r="V2" s="66"/>
      <c r="W2" s="66"/>
      <c r="X2" s="66"/>
      <c r="Y2" s="66"/>
      <c r="Z2" s="66"/>
    </row>
    <row r="3" spans="1:26">
      <c r="A3" s="19"/>
      <c r="B3" s="61">
        <f>COUNTA(B5:B25)</f>
        <v>14</v>
      </c>
      <c r="C3" s="19"/>
      <c r="D3" s="61">
        <f>COUNTA(D5:D25)</f>
        <v>13</v>
      </c>
      <c r="E3" s="19"/>
      <c r="F3" s="61">
        <f>COUNTA(F5:F25)</f>
        <v>13</v>
      </c>
      <c r="G3" s="19"/>
      <c r="H3" s="61">
        <f>COUNTA(H5:H25)</f>
        <v>14</v>
      </c>
      <c r="I3" s="19"/>
      <c r="J3" s="61">
        <f>COUNTA(J5:J25)</f>
        <v>13</v>
      </c>
      <c r="K3"/>
      <c r="L3" s="61">
        <f>COUNTA(L5:L25)</f>
        <v>14</v>
      </c>
      <c r="M3"/>
      <c r="N3" s="61">
        <f>COUNTA(N5:N26)</f>
        <v>22</v>
      </c>
      <c r="O3" s="19"/>
      <c r="P3" s="19"/>
      <c r="Q3" s="196"/>
      <c r="R3" s="19"/>
      <c r="S3" s="19"/>
      <c r="T3" s="19"/>
      <c r="U3" s="19"/>
      <c r="V3" s="19"/>
      <c r="W3" s="19"/>
      <c r="X3" s="19"/>
      <c r="Y3" s="19"/>
      <c r="Z3" s="19"/>
    </row>
    <row r="4" spans="1:26">
      <c r="A4" s="19"/>
      <c r="B4" s="9" t="s">
        <v>7</v>
      </c>
      <c r="C4" s="19"/>
      <c r="D4" s="9" t="s">
        <v>8</v>
      </c>
      <c r="E4" s="19"/>
      <c r="F4" s="9" t="s">
        <v>9</v>
      </c>
      <c r="G4" s="19"/>
      <c r="H4" s="9" t="s">
        <v>10</v>
      </c>
      <c r="I4" s="19"/>
      <c r="J4" s="9" t="s">
        <v>11</v>
      </c>
      <c r="K4"/>
      <c r="L4" s="9" t="s">
        <v>12</v>
      </c>
      <c r="M4"/>
      <c r="N4" s="9" t="s">
        <v>13</v>
      </c>
      <c r="O4" s="19"/>
      <c r="P4" s="19"/>
      <c r="Q4" s="196"/>
      <c r="R4" s="19"/>
      <c r="S4" s="19"/>
      <c r="T4" s="19"/>
      <c r="U4" s="19"/>
      <c r="V4" s="19"/>
      <c r="W4" s="19"/>
      <c r="X4" s="19"/>
      <c r="Y4" s="19"/>
      <c r="Z4" s="19"/>
    </row>
    <row r="5" spans="1:26">
      <c r="A5" s="19"/>
      <c r="B5" s="71" t="s">
        <v>14</v>
      </c>
      <c r="C5" s="19"/>
      <c r="D5" s="71" t="s">
        <v>15</v>
      </c>
      <c r="E5" s="19"/>
      <c r="F5" s="71" t="s">
        <v>16</v>
      </c>
      <c r="G5" s="19"/>
      <c r="H5" s="71" t="s">
        <v>17</v>
      </c>
      <c r="I5" s="19"/>
      <c r="J5" s="71" t="s">
        <v>18</v>
      </c>
      <c r="K5"/>
      <c r="L5" s="71" t="s">
        <v>19</v>
      </c>
      <c r="M5"/>
      <c r="N5" s="56" t="s">
        <v>20</v>
      </c>
      <c r="O5" s="19"/>
      <c r="P5" s="19"/>
      <c r="Q5" s="196"/>
      <c r="R5" s="19"/>
      <c r="S5" s="19"/>
      <c r="T5" s="19"/>
      <c r="U5" s="19"/>
      <c r="V5" s="19"/>
      <c r="W5" s="19"/>
      <c r="X5" s="19"/>
      <c r="Y5" s="19"/>
      <c r="Z5" s="19"/>
    </row>
    <row r="6" spans="1:26">
      <c r="A6" s="19"/>
      <c r="B6" s="71" t="s">
        <v>21</v>
      </c>
      <c r="C6" s="19"/>
      <c r="D6" s="71" t="s">
        <v>22</v>
      </c>
      <c r="E6" s="19"/>
      <c r="F6" s="71" t="s">
        <v>23</v>
      </c>
      <c r="G6" s="19"/>
      <c r="H6" s="134" t="s">
        <v>24</v>
      </c>
      <c r="I6" s="27"/>
      <c r="J6" s="134" t="s">
        <v>25</v>
      </c>
      <c r="K6" s="27"/>
      <c r="L6" s="134" t="s">
        <v>26</v>
      </c>
      <c r="M6"/>
      <c r="N6" s="56" t="s">
        <v>27</v>
      </c>
      <c r="O6" s="23"/>
      <c r="P6" s="19"/>
      <c r="Q6" s="196"/>
      <c r="R6" s="19"/>
      <c r="S6" s="19"/>
      <c r="T6" s="19"/>
      <c r="U6" s="19"/>
      <c r="V6" s="19"/>
      <c r="W6" s="19"/>
      <c r="X6" s="19"/>
      <c r="Y6" s="19"/>
      <c r="Z6" s="19"/>
    </row>
    <row r="7" spans="1:26">
      <c r="A7" s="19"/>
      <c r="B7" s="71" t="s">
        <v>28</v>
      </c>
      <c r="C7" s="19"/>
      <c r="D7" s="269" t="s">
        <v>29</v>
      </c>
      <c r="E7" s="19"/>
      <c r="F7" s="71" t="s">
        <v>30</v>
      </c>
      <c r="G7" s="19"/>
      <c r="H7" s="134" t="s">
        <v>31</v>
      </c>
      <c r="I7" s="27"/>
      <c r="J7" s="134" t="s">
        <v>32</v>
      </c>
      <c r="K7" s="27"/>
      <c r="L7" s="134" t="s">
        <v>33</v>
      </c>
      <c r="M7"/>
      <c r="N7" s="56" t="s">
        <v>34</v>
      </c>
      <c r="O7" s="19"/>
      <c r="P7" s="19"/>
      <c r="Q7" s="138"/>
      <c r="R7" s="19"/>
      <c r="S7" s="19"/>
      <c r="T7" s="19"/>
      <c r="U7" s="19"/>
      <c r="V7" s="19"/>
      <c r="W7" s="19"/>
      <c r="X7" s="19"/>
      <c r="Y7" s="19"/>
      <c r="Z7" s="19"/>
    </row>
    <row r="8" spans="1:26">
      <c r="A8" s="19"/>
      <c r="B8" s="71" t="s">
        <v>35</v>
      </c>
      <c r="C8" s="19"/>
      <c r="D8" s="71" t="s">
        <v>36</v>
      </c>
      <c r="E8" s="19"/>
      <c r="F8" s="71" t="s">
        <v>37</v>
      </c>
      <c r="G8" s="19"/>
      <c r="H8" s="134" t="s">
        <v>38</v>
      </c>
      <c r="I8" s="27"/>
      <c r="J8" s="134" t="s">
        <v>39</v>
      </c>
      <c r="K8" s="27"/>
      <c r="L8" s="134" t="s">
        <v>40</v>
      </c>
      <c r="M8"/>
      <c r="N8" s="56" t="s">
        <v>41</v>
      </c>
      <c r="O8" s="19"/>
      <c r="P8" s="19"/>
      <c r="Q8" s="196"/>
      <c r="R8" s="19"/>
      <c r="S8" s="19"/>
      <c r="T8" s="19"/>
      <c r="U8" s="19"/>
      <c r="V8" s="19"/>
      <c r="W8" s="19"/>
      <c r="X8" s="19"/>
      <c r="Y8" s="19"/>
      <c r="Z8" s="19"/>
    </row>
    <row r="9" spans="1:26">
      <c r="A9" s="19"/>
      <c r="B9" s="71" t="s">
        <v>42</v>
      </c>
      <c r="C9" s="19"/>
      <c r="D9" s="71" t="s">
        <v>43</v>
      </c>
      <c r="E9" s="19"/>
      <c r="F9" s="71" t="s">
        <v>44</v>
      </c>
      <c r="G9" s="19"/>
      <c r="H9" s="134" t="s">
        <v>45</v>
      </c>
      <c r="I9" s="27"/>
      <c r="J9" s="134" t="s">
        <v>46</v>
      </c>
      <c r="K9" s="27"/>
      <c r="L9" s="134" t="s">
        <v>47</v>
      </c>
      <c r="M9"/>
      <c r="N9" s="56" t="s">
        <v>48</v>
      </c>
      <c r="O9" s="19"/>
      <c r="P9" s="19"/>
      <c r="Q9" s="196"/>
      <c r="R9" s="19"/>
      <c r="S9" s="19"/>
      <c r="T9" s="19"/>
      <c r="U9" s="19"/>
      <c r="V9" s="19"/>
      <c r="W9" s="19"/>
      <c r="X9" s="19"/>
      <c r="Y9" s="19"/>
      <c r="Z9" s="19"/>
    </row>
    <row r="10" spans="1:26">
      <c r="A10" s="19"/>
      <c r="B10" s="71" t="s">
        <v>49</v>
      </c>
      <c r="C10" s="19"/>
      <c r="D10" s="71" t="s">
        <v>50</v>
      </c>
      <c r="E10" s="19"/>
      <c r="F10" s="71" t="s">
        <v>51</v>
      </c>
      <c r="G10" s="19"/>
      <c r="H10" s="134" t="s">
        <v>52</v>
      </c>
      <c r="I10" s="27"/>
      <c r="J10" s="134" t="s">
        <v>53</v>
      </c>
      <c r="K10" s="27"/>
      <c r="L10" s="134" t="s">
        <v>54</v>
      </c>
      <c r="M10"/>
      <c r="N10" s="56" t="s">
        <v>55</v>
      </c>
      <c r="O10" s="19"/>
      <c r="P10" s="19"/>
      <c r="Q10" s="196"/>
      <c r="R10" s="19"/>
      <c r="S10" s="19"/>
      <c r="T10" s="19"/>
      <c r="U10" s="19"/>
      <c r="V10" s="19"/>
      <c r="W10" s="19"/>
      <c r="X10" s="19"/>
      <c r="Y10" s="19"/>
      <c r="Z10" s="19"/>
    </row>
    <row r="11" spans="1:26">
      <c r="A11" s="19"/>
      <c r="B11" s="71" t="s">
        <v>56</v>
      </c>
      <c r="C11" s="19"/>
      <c r="D11" s="71" t="s">
        <v>57</v>
      </c>
      <c r="E11" s="19"/>
      <c r="F11" s="71" t="s">
        <v>58</v>
      </c>
      <c r="G11" s="19"/>
      <c r="H11" s="134" t="s">
        <v>59</v>
      </c>
      <c r="I11" s="27"/>
      <c r="J11" s="134" t="s">
        <v>60</v>
      </c>
      <c r="K11" s="27"/>
      <c r="L11" s="134" t="s">
        <v>61</v>
      </c>
      <c r="M11"/>
      <c r="N11" s="56" t="s">
        <v>62</v>
      </c>
      <c r="O11" s="19"/>
      <c r="P11" s="19"/>
      <c r="Q11" s="196"/>
      <c r="R11" s="19"/>
      <c r="S11" s="19"/>
      <c r="T11" s="19"/>
      <c r="U11" s="19"/>
      <c r="V11" s="19"/>
      <c r="W11" s="19"/>
      <c r="X11" s="19"/>
      <c r="Y11" s="19"/>
      <c r="Z11" s="19"/>
    </row>
    <row r="12" spans="1:26">
      <c r="A12" s="19"/>
      <c r="B12" s="71" t="s">
        <v>63</v>
      </c>
      <c r="C12" s="19"/>
      <c r="D12" s="71" t="s">
        <v>64</v>
      </c>
      <c r="E12" s="19"/>
      <c r="F12" s="71" t="s">
        <v>65</v>
      </c>
      <c r="G12" s="19"/>
      <c r="H12" s="134" t="s">
        <v>66</v>
      </c>
      <c r="I12" s="27"/>
      <c r="J12" s="134" t="s">
        <v>67</v>
      </c>
      <c r="K12" s="27"/>
      <c r="L12" s="134" t="s">
        <v>68</v>
      </c>
      <c r="M12"/>
      <c r="N12" s="56" t="s">
        <v>69</v>
      </c>
      <c r="O12" s="19"/>
      <c r="P12" s="19"/>
      <c r="Q12" s="196"/>
      <c r="R12" s="19"/>
      <c r="S12" s="19"/>
      <c r="T12" s="19"/>
      <c r="U12" s="19"/>
      <c r="V12" s="19"/>
      <c r="W12" s="19"/>
      <c r="X12" s="19"/>
      <c r="Y12" s="19"/>
      <c r="Z12" s="19"/>
    </row>
    <row r="13" spans="1:26">
      <c r="A13" s="19"/>
      <c r="B13" s="71" t="s">
        <v>70</v>
      </c>
      <c r="C13" s="19"/>
      <c r="D13" s="71" t="s">
        <v>71</v>
      </c>
      <c r="E13" s="19"/>
      <c r="F13" s="71" t="s">
        <v>72</v>
      </c>
      <c r="G13" s="19"/>
      <c r="H13" s="134" t="s">
        <v>73</v>
      </c>
      <c r="I13" s="27"/>
      <c r="J13" s="134" t="s">
        <v>74</v>
      </c>
      <c r="K13" s="27"/>
      <c r="L13" s="134" t="s">
        <v>75</v>
      </c>
      <c r="M13"/>
      <c r="N13" s="392" t="s">
        <v>76</v>
      </c>
      <c r="O13" s="19"/>
      <c r="P13" s="19"/>
      <c r="Q13" s="196"/>
      <c r="R13" s="19"/>
      <c r="S13" s="19"/>
      <c r="T13" s="19"/>
      <c r="U13" s="19"/>
      <c r="V13" s="19"/>
      <c r="W13" s="19"/>
      <c r="X13" s="19"/>
      <c r="Y13" s="19"/>
      <c r="Z13" s="19"/>
    </row>
    <row r="14" spans="1:26">
      <c r="A14" s="19"/>
      <c r="B14" s="71" t="s">
        <v>77</v>
      </c>
      <c r="C14" s="19"/>
      <c r="D14" s="71" t="s">
        <v>78</v>
      </c>
      <c r="E14" s="19"/>
      <c r="F14" s="71" t="s">
        <v>79</v>
      </c>
      <c r="G14" s="19"/>
      <c r="H14" s="134" t="s">
        <v>80</v>
      </c>
      <c r="I14" s="27"/>
      <c r="J14" s="134" t="s">
        <v>81</v>
      </c>
      <c r="K14" s="27"/>
      <c r="L14" s="134" t="s">
        <v>82</v>
      </c>
      <c r="M14"/>
      <c r="N14" s="216" t="s">
        <v>83</v>
      </c>
      <c r="O14" s="19"/>
      <c r="P14" s="19"/>
      <c r="Q14" s="138"/>
      <c r="R14" s="19"/>
      <c r="S14" s="19"/>
      <c r="T14" s="19"/>
      <c r="U14" s="19"/>
      <c r="V14" s="19"/>
      <c r="W14" s="19"/>
      <c r="X14" s="19"/>
      <c r="Y14" s="19"/>
      <c r="Z14" s="19"/>
    </row>
    <row r="15" spans="1:26">
      <c r="A15" s="19"/>
      <c r="B15" s="71" t="s">
        <v>84</v>
      </c>
      <c r="C15" s="19"/>
      <c r="D15" s="63" t="s">
        <v>85</v>
      </c>
      <c r="E15" s="19"/>
      <c r="F15" s="71" t="s">
        <v>86</v>
      </c>
      <c r="G15" s="19"/>
      <c r="H15" s="134" t="s">
        <v>87</v>
      </c>
      <c r="I15" s="27"/>
      <c r="J15" s="134" t="s">
        <v>88</v>
      </c>
      <c r="K15" s="27"/>
      <c r="L15" s="134" t="s">
        <v>89</v>
      </c>
      <c r="M15"/>
      <c r="N15" s="393" t="s">
        <v>90</v>
      </c>
      <c r="O15" s="19"/>
      <c r="P15" s="19"/>
      <c r="Q15" s="138"/>
      <c r="R15" s="19"/>
      <c r="S15" s="19"/>
      <c r="T15" s="19"/>
      <c r="U15" s="19"/>
      <c r="V15" s="19"/>
      <c r="W15" s="19"/>
      <c r="X15" s="19"/>
      <c r="Y15" s="19"/>
      <c r="Z15" s="19"/>
    </row>
    <row r="16" spans="1:26">
      <c r="A16" s="19"/>
      <c r="B16" s="269" t="s">
        <v>91</v>
      </c>
      <c r="C16" s="19"/>
      <c r="D16" s="63" t="s">
        <v>92</v>
      </c>
      <c r="E16" s="19"/>
      <c r="F16" s="71" t="s">
        <v>93</v>
      </c>
      <c r="G16" s="19"/>
      <c r="H16" s="134" t="s">
        <v>94</v>
      </c>
      <c r="I16" s="27"/>
      <c r="J16" s="134" t="s">
        <v>95</v>
      </c>
      <c r="K16" s="27"/>
      <c r="L16" s="134" t="s">
        <v>96</v>
      </c>
      <c r="M16"/>
      <c r="N16" s="56" t="s">
        <v>97</v>
      </c>
      <c r="O16" s="19"/>
      <c r="P16" s="19"/>
      <c r="Q16" s="138"/>
      <c r="R16" s="19"/>
      <c r="S16" s="19"/>
      <c r="T16" s="19"/>
      <c r="U16" s="19"/>
      <c r="V16" s="19"/>
      <c r="W16" s="19"/>
      <c r="X16" s="19"/>
      <c r="Y16" s="19"/>
      <c r="Z16" s="19"/>
    </row>
    <row r="17" spans="1:26">
      <c r="A17" s="19"/>
      <c r="B17" s="63" t="s">
        <v>98</v>
      </c>
      <c r="C17" s="19"/>
      <c r="D17" s="63" t="s">
        <v>99</v>
      </c>
      <c r="E17" s="19"/>
      <c r="F17" s="71" t="s">
        <v>100</v>
      </c>
      <c r="G17" s="19"/>
      <c r="H17" s="134" t="s">
        <v>101</v>
      </c>
      <c r="I17" s="27"/>
      <c r="J17" s="134" t="s">
        <v>102</v>
      </c>
      <c r="K17" s="27"/>
      <c r="L17" s="134" t="s">
        <v>103</v>
      </c>
      <c r="M17"/>
      <c r="N17" s="56" t="s">
        <v>104</v>
      </c>
      <c r="O17" s="19"/>
      <c r="P17" s="19"/>
      <c r="Q17" s="138"/>
      <c r="R17" s="19"/>
      <c r="S17" s="19"/>
      <c r="T17" s="19"/>
      <c r="U17" s="19"/>
      <c r="V17" s="19"/>
      <c r="W17" s="19"/>
      <c r="X17" s="19"/>
      <c r="Y17" s="19"/>
      <c r="Z17" s="19"/>
    </row>
    <row r="18" spans="1:26">
      <c r="A18" s="19"/>
      <c r="B18" s="63" t="s">
        <v>105</v>
      </c>
      <c r="C18" s="19"/>
      <c r="D18" s="63"/>
      <c r="E18" s="19"/>
      <c r="F18" s="71"/>
      <c r="G18" s="19"/>
      <c r="H18" s="134" t="s">
        <v>106</v>
      </c>
      <c r="I18" s="27"/>
      <c r="J18" s="134"/>
      <c r="K18" s="27"/>
      <c r="L18" s="134" t="s">
        <v>107</v>
      </c>
      <c r="M18"/>
      <c r="N18" s="56" t="s">
        <v>108</v>
      </c>
      <c r="O18" s="19"/>
      <c r="P18" s="19"/>
      <c r="Q18" s="196"/>
      <c r="R18" s="19"/>
      <c r="S18" s="19"/>
      <c r="T18" s="19"/>
      <c r="U18" s="19"/>
      <c r="V18" s="19"/>
      <c r="W18" s="19"/>
      <c r="X18" s="19"/>
      <c r="Y18" s="19"/>
      <c r="Z18" s="19"/>
    </row>
    <row r="19" spans="1:26">
      <c r="A19" s="19"/>
      <c r="B19" s="63"/>
      <c r="C19" s="19"/>
      <c r="D19" s="63"/>
      <c r="E19" s="19"/>
      <c r="F19" s="71"/>
      <c r="G19" s="19"/>
      <c r="H19" s="134"/>
      <c r="I19" s="27"/>
      <c r="J19" s="134"/>
      <c r="K19" s="27"/>
      <c r="L19" s="134"/>
      <c r="M19"/>
      <c r="N19" s="56" t="s">
        <v>109</v>
      </c>
      <c r="O19" s="19"/>
      <c r="P19" s="19"/>
      <c r="Q19" s="196"/>
      <c r="R19" s="19"/>
      <c r="S19" s="19"/>
      <c r="T19" s="19"/>
      <c r="U19" s="19"/>
      <c r="V19" s="19"/>
      <c r="W19" s="19"/>
      <c r="X19" s="19"/>
      <c r="Y19" s="19"/>
      <c r="Z19" s="19"/>
    </row>
    <row r="20" spans="1:26">
      <c r="A20" s="19"/>
      <c r="B20" s="63"/>
      <c r="C20" s="19"/>
      <c r="D20" s="63"/>
      <c r="E20" s="19"/>
      <c r="F20" s="71"/>
      <c r="G20" s="19"/>
      <c r="H20" s="134"/>
      <c r="I20" s="27"/>
      <c r="J20" s="134"/>
      <c r="K20" s="27"/>
      <c r="L20" s="134"/>
      <c r="M20"/>
      <c r="N20" s="56" t="s">
        <v>110</v>
      </c>
      <c r="O20" s="19"/>
      <c r="P20" s="19"/>
      <c r="Q20" s="196"/>
      <c r="R20" s="19"/>
      <c r="S20" s="19"/>
      <c r="T20" s="19"/>
      <c r="U20" s="19"/>
      <c r="V20" s="19"/>
      <c r="W20" s="19"/>
      <c r="X20" s="19"/>
      <c r="Y20" s="19"/>
      <c r="Z20" s="19"/>
    </row>
    <row r="21" spans="1:26">
      <c r="A21" s="19"/>
      <c r="B21" s="63"/>
      <c r="C21" s="19"/>
      <c r="D21" s="63"/>
      <c r="E21" s="19"/>
      <c r="F21" s="71"/>
      <c r="G21" s="19"/>
      <c r="H21" s="71"/>
      <c r="I21" s="19"/>
      <c r="J21" s="71"/>
      <c r="K21"/>
      <c r="L21" s="71"/>
      <c r="M21"/>
      <c r="N21" s="56" t="s">
        <v>111</v>
      </c>
      <c r="O21" s="19"/>
      <c r="P21" s="19"/>
      <c r="Q21" s="196"/>
      <c r="R21" s="19"/>
      <c r="S21" s="19"/>
      <c r="T21" s="19"/>
      <c r="U21" s="19"/>
      <c r="V21" s="19"/>
      <c r="W21" s="19"/>
      <c r="X21" s="19"/>
      <c r="Y21" s="19"/>
      <c r="Z21" s="19"/>
    </row>
    <row r="22" spans="1:26">
      <c r="A22" s="19"/>
      <c r="B22" s="63"/>
      <c r="C22" s="19"/>
      <c r="D22" s="63"/>
      <c r="E22" s="19"/>
      <c r="F22" s="71"/>
      <c r="G22" s="19"/>
      <c r="H22" s="71"/>
      <c r="I22" s="19"/>
      <c r="J22" s="71"/>
      <c r="K22"/>
      <c r="L22" s="71"/>
      <c r="M22"/>
      <c r="N22" s="56" t="s">
        <v>112</v>
      </c>
      <c r="O22" s="19"/>
      <c r="P22" s="19"/>
      <c r="Q22" s="196"/>
      <c r="R22" s="19"/>
      <c r="S22" s="19"/>
      <c r="T22" s="19"/>
      <c r="U22" s="19"/>
      <c r="V22" s="19"/>
      <c r="W22" s="19"/>
      <c r="X22" s="19"/>
      <c r="Y22" s="19"/>
      <c r="Z22" s="19"/>
    </row>
    <row r="23" spans="1:26">
      <c r="A23" s="19"/>
      <c r="B23" s="63"/>
      <c r="C23" s="19"/>
      <c r="D23" s="64"/>
      <c r="E23" s="19"/>
      <c r="F23" s="71"/>
      <c r="G23" s="19"/>
      <c r="H23" s="71"/>
      <c r="I23" s="19"/>
      <c r="J23" s="71"/>
      <c r="K23"/>
      <c r="L23" s="71"/>
      <c r="M23"/>
      <c r="N23" s="56" t="s">
        <v>113</v>
      </c>
      <c r="O23" s="19"/>
      <c r="P23" s="19"/>
      <c r="Q23" s="196"/>
      <c r="R23" s="19"/>
      <c r="S23" s="19"/>
      <c r="T23" s="19"/>
      <c r="U23" s="19"/>
      <c r="V23" s="19"/>
      <c r="W23" s="19"/>
      <c r="X23" s="19"/>
      <c r="Y23" s="19"/>
      <c r="Z23" s="19"/>
    </row>
    <row r="24" spans="1:26">
      <c r="A24" s="19"/>
      <c r="B24" s="63"/>
      <c r="C24" s="19"/>
      <c r="D24" s="63"/>
      <c r="E24" s="19"/>
      <c r="F24" s="71"/>
      <c r="G24" s="19"/>
      <c r="H24" s="71"/>
      <c r="I24" s="19"/>
      <c r="J24" s="71"/>
      <c r="K24"/>
      <c r="L24" s="71"/>
      <c r="M24"/>
      <c r="N24" s="56" t="s">
        <v>114</v>
      </c>
      <c r="O24" s="19"/>
      <c r="P24" s="19"/>
      <c r="Q24" s="196"/>
      <c r="R24" s="19"/>
      <c r="S24" s="19"/>
      <c r="T24" s="19"/>
      <c r="U24" s="19"/>
      <c r="V24" s="19"/>
      <c r="W24" s="19"/>
      <c r="X24" s="19"/>
      <c r="Y24" s="19"/>
      <c r="Z24" s="19"/>
    </row>
    <row r="25" spans="1:26">
      <c r="A25" s="19"/>
      <c r="B25" s="63"/>
      <c r="C25" s="19"/>
      <c r="D25" s="63"/>
      <c r="E25" s="19"/>
      <c r="F25" s="71"/>
      <c r="G25" s="19"/>
      <c r="H25" s="71"/>
      <c r="I25" s="19"/>
      <c r="J25" s="71"/>
      <c r="K25"/>
      <c r="L25" s="71"/>
      <c r="M25"/>
      <c r="N25" s="56" t="s">
        <v>115</v>
      </c>
      <c r="O25" s="19"/>
      <c r="P25" s="19"/>
      <c r="Q25" s="196"/>
      <c r="R25" s="19"/>
      <c r="S25" s="19"/>
      <c r="T25" s="19"/>
      <c r="U25" s="19"/>
      <c r="V25" s="19"/>
      <c r="W25" s="19"/>
      <c r="X25" s="19"/>
      <c r="Y25" s="19"/>
      <c r="Z25" s="19"/>
    </row>
    <row r="26" spans="1:26">
      <c r="A26" s="19"/>
      <c r="B26" s="41" t="str">
        <f>B3&amp;" lag - aktivitetsserie"</f>
        <v>14 lag - aktivitetsserie</v>
      </c>
      <c r="C26" s="19"/>
      <c r="D26" s="41" t="str">
        <f>D3&amp;" lag - aktivitetsserie"</f>
        <v>13 lag - aktivitetsserie</v>
      </c>
      <c r="E26" s="19"/>
      <c r="F26" s="41" t="str">
        <f>F3&amp;" lag - aktivitetsserie"</f>
        <v>13 lag - aktivitetsserie</v>
      </c>
      <c r="G26" s="19"/>
      <c r="H26" s="41" t="str">
        <f>H3&amp;" lag - aktivitetsserie"</f>
        <v>14 lag - aktivitetsserie</v>
      </c>
      <c r="I26" s="19"/>
      <c r="J26" s="41" t="str">
        <f>J3&amp;" lag - aktivitetsserie"</f>
        <v>13 lag - aktivitetsserie</v>
      </c>
      <c r="K26"/>
      <c r="L26" s="41" t="str">
        <f>L3&amp;" lag - aktivitetsserie"</f>
        <v>14 lag - aktivitetsserie</v>
      </c>
      <c r="M26"/>
      <c r="N26" s="56" t="s">
        <v>116</v>
      </c>
      <c r="O26" s="19"/>
      <c r="P26" s="19"/>
      <c r="Q26" s="196"/>
      <c r="R26" s="19"/>
      <c r="S26" s="19"/>
      <c r="T26" s="19"/>
      <c r="U26" s="19"/>
      <c r="V26" s="19"/>
      <c r="W26" s="19"/>
      <c r="X26" s="19"/>
      <c r="Y26" s="19"/>
      <c r="Z26" s="19"/>
    </row>
    <row r="27" spans="1:26">
      <c r="A27" s="19"/>
      <c r="B27" s="42" t="s">
        <v>117</v>
      </c>
      <c r="C27" s="19"/>
      <c r="D27" s="42" t="s">
        <v>117</v>
      </c>
      <c r="E27" s="19"/>
      <c r="F27" s="42" t="s">
        <v>117</v>
      </c>
      <c r="G27" s="19"/>
      <c r="H27" s="42" t="s">
        <v>117</v>
      </c>
      <c r="I27" s="19"/>
      <c r="J27" s="42" t="s">
        <v>117</v>
      </c>
      <c r="K27"/>
      <c r="L27" s="42" t="s">
        <v>117</v>
      </c>
      <c r="M27"/>
      <c r="N27" s="41" t="str">
        <f>N3&amp;" lag - aktivitetsserie"</f>
        <v>22 lag - aktivitetsserie</v>
      </c>
      <c r="O27" s="19"/>
      <c r="P27" s="19"/>
      <c r="Q27" s="196"/>
      <c r="R27" s="19"/>
      <c r="S27" s="19"/>
      <c r="T27" s="19"/>
      <c r="U27" s="19"/>
      <c r="V27" s="19"/>
      <c r="W27" s="19"/>
      <c r="X27" s="19"/>
      <c r="Y27" s="19"/>
      <c r="Z27" s="19"/>
    </row>
    <row r="28" spans="1:26" s="22" customFormat="1">
      <c r="A28" s="66"/>
      <c r="B28" s="73"/>
      <c r="C28" s="66"/>
      <c r="D28" s="73"/>
      <c r="E28" s="66"/>
      <c r="F28" s="66"/>
      <c r="G28" s="66"/>
      <c r="H28" s="66"/>
      <c r="I28" s="66"/>
      <c r="J28" s="66"/>
      <c r="K28"/>
      <c r="L28"/>
      <c r="M28"/>
      <c r="N28" s="168" t="s">
        <v>117</v>
      </c>
      <c r="O28" s="66"/>
      <c r="P28" s="66"/>
      <c r="Q28" s="196"/>
      <c r="R28" s="66"/>
      <c r="S28" s="19"/>
      <c r="T28" s="19"/>
      <c r="U28" s="19"/>
      <c r="V28" s="66"/>
      <c r="W28" s="66"/>
      <c r="X28" s="66"/>
      <c r="Y28" s="66"/>
      <c r="Z28" s="66"/>
    </row>
    <row r="29" spans="1:26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6"/>
      <c r="R29" s="19"/>
      <c r="S29" s="66"/>
      <c r="T29" s="66"/>
      <c r="U29" s="66"/>
      <c r="V29" s="66"/>
      <c r="W29" s="19"/>
      <c r="X29" s="19"/>
      <c r="Y29" s="19"/>
      <c r="Z29" s="19"/>
    </row>
    <row r="30" spans="1:26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6"/>
      <c r="R30" s="19"/>
      <c r="S30" s="19"/>
      <c r="T30" s="19"/>
      <c r="U30" s="19"/>
      <c r="V30" s="19"/>
      <c r="W30" s="19"/>
      <c r="X30" s="19"/>
      <c r="Y30" s="19"/>
      <c r="Z30" s="19"/>
    </row>
    <row r="31" spans="1:26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6"/>
      <c r="R31" s="19"/>
      <c r="S31" s="19"/>
      <c r="T31" s="19"/>
      <c r="U31" s="19"/>
      <c r="V31" s="19"/>
      <c r="W31" s="19"/>
      <c r="X31" s="19"/>
      <c r="Y31" s="19"/>
      <c r="Z31" s="19"/>
    </row>
    <row r="32" spans="1:26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6"/>
      <c r="R32" s="19"/>
      <c r="S32" s="19"/>
      <c r="T32" s="19"/>
      <c r="U32" s="19"/>
      <c r="V32" s="19"/>
      <c r="W32" s="19"/>
      <c r="X32" s="19"/>
      <c r="Y32" s="19"/>
      <c r="Z32" s="19"/>
    </row>
    <row r="33" spans="1:26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6"/>
      <c r="R33" s="19"/>
      <c r="S33" s="19"/>
      <c r="T33" s="19"/>
      <c r="U33" s="19"/>
      <c r="V33" s="19"/>
      <c r="W33" s="19"/>
      <c r="X33" s="19"/>
      <c r="Y33" s="19"/>
      <c r="Z33" s="19"/>
    </row>
    <row r="34" spans="1:26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6"/>
      <c r="R34" s="19"/>
      <c r="S34" s="19"/>
      <c r="T34" s="19"/>
      <c r="U34" s="19"/>
      <c r="V34" s="19"/>
      <c r="W34" s="19"/>
      <c r="X34" s="19"/>
      <c r="Y34" s="19"/>
      <c r="Z34" s="19"/>
    </row>
    <row r="35" spans="1:26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6"/>
      <c r="R35" s="19"/>
      <c r="S35" s="19"/>
      <c r="T35" s="19"/>
      <c r="U35" s="19"/>
      <c r="V35" s="19"/>
      <c r="W35" s="19"/>
      <c r="X35" s="19"/>
      <c r="Y35" s="19"/>
      <c r="Z35" s="19"/>
    </row>
    <row r="36" spans="1:26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6"/>
      <c r="R36" s="19"/>
      <c r="S36" s="19"/>
      <c r="T36" s="19"/>
      <c r="U36" s="19"/>
      <c r="V36" s="19"/>
      <c r="W36" s="19"/>
      <c r="X36" s="19"/>
      <c r="Y36" s="19"/>
      <c r="Z36" s="19"/>
    </row>
    <row r="37" spans="1:2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/>
      <c r="L37"/>
      <c r="M37"/>
      <c r="N37" s="19"/>
      <c r="O37" s="19"/>
      <c r="P37" s="19"/>
      <c r="Q37" s="196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21">
      <c r="A38" s="60"/>
      <c r="B38" s="5" t="s">
        <v>118</v>
      </c>
      <c r="C38" s="60"/>
      <c r="D38" s="6">
        <f>B40+D40+L40+F40+H40+D73+B73+D73+F73</f>
        <v>114</v>
      </c>
      <c r="E38" s="6" t="s">
        <v>6</v>
      </c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196"/>
      <c r="R38" s="19"/>
      <c r="S38" s="19"/>
      <c r="T38" s="19"/>
      <c r="U38" s="19"/>
      <c r="V38" s="19"/>
      <c r="W38" s="19"/>
      <c r="X38" s="19"/>
      <c r="Y38" s="19"/>
      <c r="Z38" s="19"/>
    </row>
    <row r="39" spans="1:2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/>
      <c r="L39"/>
      <c r="M39"/>
      <c r="N39" s="19"/>
      <c r="O39" s="19"/>
      <c r="P39" s="19"/>
      <c r="Q39" s="196"/>
      <c r="R39" s="19"/>
      <c r="S39" s="19"/>
      <c r="T39" s="19"/>
      <c r="U39" s="19"/>
      <c r="V39" s="19"/>
      <c r="W39" s="19"/>
      <c r="X39" s="19"/>
      <c r="Y39" s="19"/>
      <c r="Z39" s="19"/>
    </row>
    <row r="40" spans="1:26">
      <c r="A40" s="19"/>
      <c r="B40" s="61">
        <f>COUNTA(B42:B68)</f>
        <v>19</v>
      </c>
      <c r="C40" s="19"/>
      <c r="D40" s="61">
        <f>COUNTA(D42:D68)</f>
        <v>18</v>
      </c>
      <c r="E40" s="19"/>
      <c r="F40" s="61">
        <f>COUNTA(F42:F68)</f>
        <v>18</v>
      </c>
      <c r="G40" s="19"/>
      <c r="H40" s="61">
        <f>COUNTA(H42:H68)</f>
        <v>10</v>
      </c>
      <c r="I40" s="19"/>
      <c r="J40"/>
      <c r="K40"/>
      <c r="L40" s="61">
        <f>COUNTA(L42:L70)</f>
        <v>29</v>
      </c>
      <c r="M40"/>
      <c r="N40" s="19"/>
      <c r="O40" s="19"/>
      <c r="P40" s="19"/>
      <c r="Q40" s="138"/>
      <c r="R40" s="19"/>
      <c r="S40" s="19"/>
      <c r="T40" s="19"/>
      <c r="U40" s="19"/>
      <c r="V40" s="19"/>
      <c r="W40" s="19"/>
      <c r="X40" s="19"/>
      <c r="Y40" s="19"/>
      <c r="Z40" s="19"/>
    </row>
    <row r="41" spans="1:26">
      <c r="A41" s="19"/>
      <c r="B41" s="9" t="s">
        <v>119</v>
      </c>
      <c r="C41" s="19"/>
      <c r="D41" s="9" t="s">
        <v>120</v>
      </c>
      <c r="E41" s="19"/>
      <c r="F41" s="9" t="s">
        <v>121</v>
      </c>
      <c r="G41" s="19"/>
      <c r="H41" s="9" t="s">
        <v>122</v>
      </c>
      <c r="I41" s="19"/>
      <c r="J41"/>
      <c r="K41"/>
      <c r="L41" s="9" t="s">
        <v>123</v>
      </c>
      <c r="M41"/>
      <c r="N41" s="19"/>
      <c r="O41" s="19"/>
      <c r="P41" s="19"/>
      <c r="Q41" s="196"/>
      <c r="R41" s="19"/>
      <c r="S41" s="19"/>
      <c r="T41" s="19"/>
      <c r="U41" s="19"/>
      <c r="V41" s="19"/>
      <c r="W41" s="19"/>
      <c r="X41" s="19"/>
      <c r="Y41" s="19"/>
      <c r="Z41" s="19"/>
    </row>
    <row r="42" spans="1:26">
      <c r="A42" s="19"/>
      <c r="B42" s="62" t="s">
        <v>124</v>
      </c>
      <c r="C42" s="19"/>
      <c r="D42" s="62" t="s">
        <v>22</v>
      </c>
      <c r="E42" s="19"/>
      <c r="F42" s="62" t="s">
        <v>23</v>
      </c>
      <c r="G42" s="19"/>
      <c r="H42" s="62" t="s">
        <v>125</v>
      </c>
      <c r="I42" s="19"/>
      <c r="J42"/>
      <c r="K42"/>
      <c r="L42" s="83" t="s">
        <v>126</v>
      </c>
      <c r="M42"/>
      <c r="N42" s="19"/>
      <c r="O42" s="19"/>
      <c r="P42" s="19"/>
      <c r="Q42" s="196"/>
      <c r="R42" s="19"/>
      <c r="S42" s="19"/>
      <c r="T42" s="19"/>
      <c r="U42" s="19"/>
      <c r="V42" s="19"/>
      <c r="W42" s="19"/>
      <c r="X42" s="19"/>
      <c r="Y42" s="19"/>
      <c r="Z42" s="19"/>
    </row>
    <row r="43" spans="1:26">
      <c r="A43" s="19"/>
      <c r="B43" s="62" t="s">
        <v>15</v>
      </c>
      <c r="C43" s="19"/>
      <c r="D43" s="62" t="s">
        <v>16</v>
      </c>
      <c r="E43" s="19"/>
      <c r="F43" s="62" t="s">
        <v>127</v>
      </c>
      <c r="G43" s="19"/>
      <c r="H43" s="62" t="s">
        <v>56</v>
      </c>
      <c r="I43" s="19"/>
      <c r="J43"/>
      <c r="K43"/>
      <c r="L43" s="56" t="s">
        <v>27</v>
      </c>
      <c r="M43"/>
      <c r="N43" s="19"/>
      <c r="O43" s="19"/>
      <c r="P43" s="19"/>
      <c r="Q43" s="138"/>
      <c r="R43" s="19"/>
      <c r="S43" s="19"/>
      <c r="T43" s="19"/>
      <c r="U43" s="19"/>
      <c r="V43" s="19"/>
      <c r="W43" s="19"/>
      <c r="X43" s="19"/>
      <c r="Y43" s="19"/>
      <c r="Z43" s="19"/>
    </row>
    <row r="44" spans="1:26">
      <c r="A44" s="19"/>
      <c r="B44" s="62" t="s">
        <v>17</v>
      </c>
      <c r="C44" s="19"/>
      <c r="D44" s="62" t="s">
        <v>30</v>
      </c>
      <c r="E44" s="19"/>
      <c r="F44" s="62" t="s">
        <v>38</v>
      </c>
      <c r="G44" s="19"/>
      <c r="H44" s="62" t="s">
        <v>63</v>
      </c>
      <c r="I44" s="19"/>
      <c r="J44"/>
      <c r="K44"/>
      <c r="L44" s="56" t="s">
        <v>128</v>
      </c>
      <c r="M44"/>
      <c r="N44" s="19"/>
      <c r="O44" s="19"/>
      <c r="P44" s="19"/>
      <c r="Q44" s="196"/>
      <c r="R44" s="19"/>
      <c r="S44" s="19"/>
      <c r="T44" s="19"/>
      <c r="U44" s="19"/>
      <c r="V44" s="19"/>
      <c r="W44" s="19"/>
      <c r="X44" s="19"/>
      <c r="Y44" s="19"/>
      <c r="Z44" s="19"/>
    </row>
    <row r="45" spans="1:26">
      <c r="A45" s="19"/>
      <c r="B45" s="62" t="s">
        <v>24</v>
      </c>
      <c r="C45" s="19"/>
      <c r="D45" s="62" t="s">
        <v>37</v>
      </c>
      <c r="E45" s="19"/>
      <c r="F45" s="62" t="s">
        <v>39</v>
      </c>
      <c r="G45" s="19"/>
      <c r="H45" s="62" t="s">
        <v>91</v>
      </c>
      <c r="I45" s="19"/>
      <c r="J45"/>
      <c r="K45"/>
      <c r="L45" s="56" t="s">
        <v>129</v>
      </c>
      <c r="M45"/>
      <c r="N45" s="19"/>
      <c r="O45" s="19"/>
      <c r="P45" s="19"/>
      <c r="Q45" s="196"/>
      <c r="R45" s="19"/>
      <c r="S45" s="19"/>
      <c r="T45" s="19"/>
      <c r="U45" s="19"/>
      <c r="V45" s="19"/>
      <c r="W45" s="19"/>
      <c r="X45" s="19"/>
      <c r="Y45" s="19"/>
      <c r="Z45" s="19"/>
    </row>
    <row r="46" spans="1:26">
      <c r="A46" s="19"/>
      <c r="B46" s="62" t="s">
        <v>130</v>
      </c>
      <c r="C46" s="19"/>
      <c r="D46" s="62" t="s">
        <v>31</v>
      </c>
      <c r="E46" s="19"/>
      <c r="F46" s="62" t="s">
        <v>131</v>
      </c>
      <c r="G46" s="19"/>
      <c r="H46" s="62" t="s">
        <v>132</v>
      </c>
      <c r="I46" s="19"/>
      <c r="J46"/>
      <c r="K46"/>
      <c r="L46" s="392" t="s">
        <v>62</v>
      </c>
      <c r="M46"/>
      <c r="N46" s="19"/>
      <c r="O46" s="19"/>
      <c r="P46" s="19"/>
      <c r="Q46" s="196"/>
      <c r="R46" s="19"/>
      <c r="S46" s="19"/>
      <c r="T46" s="19"/>
      <c r="U46" s="19"/>
      <c r="V46" s="19"/>
      <c r="W46" s="19"/>
      <c r="X46" s="19"/>
      <c r="Y46" s="19"/>
      <c r="Z46" s="19"/>
    </row>
    <row r="47" spans="1:26">
      <c r="A47" s="19"/>
      <c r="B47" s="62" t="s">
        <v>36</v>
      </c>
      <c r="C47" s="19"/>
      <c r="D47" s="62" t="s">
        <v>133</v>
      </c>
      <c r="E47" s="19"/>
      <c r="F47" s="62" t="s">
        <v>134</v>
      </c>
      <c r="G47" s="19"/>
      <c r="H47" s="62" t="s">
        <v>70</v>
      </c>
      <c r="I47" s="19"/>
      <c r="J47"/>
      <c r="K47"/>
      <c r="L47" s="216" t="s">
        <v>69</v>
      </c>
      <c r="M47"/>
      <c r="N47" s="19"/>
      <c r="O47" s="19"/>
      <c r="P47" s="19"/>
      <c r="Q47" s="196"/>
      <c r="R47" s="19"/>
      <c r="S47" s="19"/>
      <c r="T47" s="19"/>
      <c r="U47" s="19"/>
      <c r="V47" s="19"/>
      <c r="W47" s="19"/>
      <c r="X47" s="19"/>
      <c r="Y47" s="19"/>
      <c r="Z47" s="19"/>
    </row>
    <row r="48" spans="1:26">
      <c r="A48" s="19"/>
      <c r="B48" s="62" t="s">
        <v>135</v>
      </c>
      <c r="C48" s="19"/>
      <c r="D48" s="62" t="s">
        <v>50</v>
      </c>
      <c r="E48" s="19"/>
      <c r="F48" s="62" t="s">
        <v>136</v>
      </c>
      <c r="G48" s="19"/>
      <c r="H48" s="62" t="s">
        <v>137</v>
      </c>
      <c r="I48" s="19"/>
      <c r="J48"/>
      <c r="K48"/>
      <c r="L48" s="216" t="s">
        <v>76</v>
      </c>
      <c r="M48"/>
      <c r="N48" s="19"/>
      <c r="O48" s="19"/>
      <c r="P48" s="19"/>
      <c r="Q48" s="196"/>
      <c r="R48" s="19"/>
      <c r="S48" s="19"/>
      <c r="T48" s="19"/>
      <c r="U48" s="19"/>
      <c r="V48" s="19"/>
      <c r="W48" s="19"/>
      <c r="X48" s="19"/>
      <c r="Y48" s="19"/>
      <c r="Z48" s="19"/>
    </row>
    <row r="49" spans="1:26">
      <c r="A49" s="19"/>
      <c r="B49" s="62" t="s">
        <v>138</v>
      </c>
      <c r="C49" s="19"/>
      <c r="D49" s="62" t="s">
        <v>139</v>
      </c>
      <c r="E49" s="19"/>
      <c r="F49" s="62" t="s">
        <v>33</v>
      </c>
      <c r="G49" s="19"/>
      <c r="H49" s="62" t="s">
        <v>140</v>
      </c>
      <c r="I49" s="19"/>
      <c r="J49"/>
      <c r="K49"/>
      <c r="L49" s="216" t="s">
        <v>83</v>
      </c>
      <c r="M49"/>
      <c r="N49" s="19"/>
      <c r="O49" s="19"/>
      <c r="P49" s="19"/>
      <c r="Q49" s="196"/>
      <c r="R49" s="19"/>
      <c r="S49" s="19"/>
      <c r="T49" s="19"/>
      <c r="U49" s="19"/>
      <c r="V49" s="19"/>
      <c r="W49" s="19"/>
      <c r="X49" s="19"/>
      <c r="Y49" s="19"/>
      <c r="Z49" s="19"/>
    </row>
    <row r="50" spans="1:26">
      <c r="A50" s="19"/>
      <c r="B50" s="62" t="s">
        <v>141</v>
      </c>
      <c r="C50" s="19"/>
      <c r="D50" s="62" t="s">
        <v>25</v>
      </c>
      <c r="E50" s="19"/>
      <c r="F50" s="62" t="s">
        <v>40</v>
      </c>
      <c r="G50" s="19"/>
      <c r="H50" s="62" t="s">
        <v>142</v>
      </c>
      <c r="I50" s="19"/>
      <c r="J50"/>
      <c r="K50"/>
      <c r="L50" s="393" t="s">
        <v>90</v>
      </c>
      <c r="M50"/>
      <c r="N50" s="19"/>
      <c r="O50" s="19"/>
      <c r="P50" s="19"/>
      <c r="Q50" s="196"/>
      <c r="R50" s="19"/>
      <c r="S50" s="19"/>
      <c r="T50" s="19"/>
      <c r="U50" s="19"/>
      <c r="V50" s="19"/>
      <c r="W50" s="19"/>
      <c r="X50" s="19"/>
      <c r="Y50" s="19"/>
      <c r="Z50" s="19"/>
    </row>
    <row r="51" spans="1:26">
      <c r="A51" s="19"/>
      <c r="B51" s="62" t="s">
        <v>143</v>
      </c>
      <c r="C51" s="19"/>
      <c r="D51" s="62" t="s">
        <v>80</v>
      </c>
      <c r="E51" s="19"/>
      <c r="F51" s="62" t="s">
        <v>58</v>
      </c>
      <c r="G51" s="19"/>
      <c r="H51" s="62" t="s">
        <v>144</v>
      </c>
      <c r="I51" s="19"/>
      <c r="J51"/>
      <c r="K51"/>
      <c r="L51" s="56" t="s">
        <v>97</v>
      </c>
      <c r="M51"/>
      <c r="N51" s="19"/>
      <c r="O51" s="19"/>
      <c r="P51" s="19"/>
      <c r="Q51" s="131"/>
      <c r="R51" s="19"/>
      <c r="S51" s="19"/>
      <c r="T51" s="19"/>
      <c r="U51" s="19"/>
      <c r="V51" s="19"/>
      <c r="W51" s="19"/>
      <c r="X51" s="19"/>
      <c r="Y51" s="19"/>
      <c r="Z51" s="19"/>
    </row>
    <row r="52" spans="1:26">
      <c r="A52" s="19"/>
      <c r="B52" s="63" t="s">
        <v>52</v>
      </c>
      <c r="C52" s="19"/>
      <c r="D52" s="337" t="s">
        <v>145</v>
      </c>
      <c r="E52" s="19"/>
      <c r="F52" s="62" t="s">
        <v>58</v>
      </c>
      <c r="G52" s="19"/>
      <c r="H52" s="62"/>
      <c r="I52" s="19"/>
      <c r="J52"/>
      <c r="K52"/>
      <c r="L52" s="56" t="s">
        <v>104</v>
      </c>
      <c r="M52"/>
      <c r="N52" s="19"/>
      <c r="O52" s="19"/>
      <c r="P52" s="19"/>
      <c r="Q52" s="131"/>
      <c r="R52" s="19"/>
      <c r="S52" s="19"/>
      <c r="T52" s="19"/>
      <c r="U52" s="19"/>
      <c r="V52" s="19"/>
      <c r="W52" s="19"/>
      <c r="X52" s="19"/>
      <c r="Y52" s="19"/>
      <c r="Z52" s="19"/>
    </row>
    <row r="53" spans="1:26">
      <c r="A53" s="19"/>
      <c r="B53" s="63" t="s">
        <v>146</v>
      </c>
      <c r="C53" s="19"/>
      <c r="D53" s="336" t="s">
        <v>147</v>
      </c>
      <c r="E53" s="19"/>
      <c r="F53" s="62" t="s">
        <v>65</v>
      </c>
      <c r="G53" s="19"/>
      <c r="H53" s="62"/>
      <c r="I53" s="19"/>
      <c r="J53"/>
      <c r="K53"/>
      <c r="L53" s="56" t="s">
        <v>109</v>
      </c>
      <c r="M53"/>
      <c r="N53" s="19"/>
      <c r="O53" s="19"/>
      <c r="P53" s="19"/>
      <c r="Q53" s="196"/>
      <c r="R53" s="19"/>
      <c r="S53" s="19"/>
      <c r="T53" s="19"/>
      <c r="U53" s="19"/>
      <c r="V53" s="19"/>
      <c r="W53" s="19"/>
      <c r="X53" s="19"/>
      <c r="Y53" s="19"/>
      <c r="Z53" s="19"/>
    </row>
    <row r="54" spans="1:26">
      <c r="A54" s="19"/>
      <c r="B54" s="63" t="s">
        <v>74</v>
      </c>
      <c r="C54" s="19"/>
      <c r="D54" s="231" t="s">
        <v>148</v>
      </c>
      <c r="E54" s="19"/>
      <c r="F54" s="63" t="s">
        <v>87</v>
      </c>
      <c r="G54" s="19"/>
      <c r="H54" s="62"/>
      <c r="I54" s="19"/>
      <c r="J54"/>
      <c r="K54"/>
      <c r="L54" s="56" t="s">
        <v>149</v>
      </c>
      <c r="M54"/>
      <c r="N54" s="19"/>
      <c r="O54" s="19"/>
      <c r="P54" s="19"/>
      <c r="Q54" s="196"/>
      <c r="R54" s="19"/>
      <c r="S54" s="19"/>
      <c r="T54" s="19"/>
      <c r="U54" s="19"/>
      <c r="V54" s="19"/>
      <c r="W54" s="19"/>
      <c r="X54" s="19"/>
      <c r="Y54" s="19"/>
      <c r="Z54" s="19"/>
    </row>
    <row r="55" spans="1:26">
      <c r="A55" s="19"/>
      <c r="B55" s="63" t="s">
        <v>81</v>
      </c>
      <c r="C55" s="19"/>
      <c r="D55" s="231" t="s">
        <v>150</v>
      </c>
      <c r="E55" s="19"/>
      <c r="F55" s="63" t="s">
        <v>94</v>
      </c>
      <c r="G55" s="19"/>
      <c r="H55" s="62"/>
      <c r="I55" s="19"/>
      <c r="J55"/>
      <c r="K55"/>
      <c r="L55" s="83" t="s">
        <v>151</v>
      </c>
      <c r="M55"/>
      <c r="N55" s="19"/>
      <c r="O55" s="19"/>
      <c r="P55" s="19"/>
      <c r="Q55" s="196"/>
      <c r="R55" s="19"/>
      <c r="S55" s="19"/>
      <c r="T55" s="19"/>
      <c r="U55" s="19"/>
      <c r="V55" s="19"/>
      <c r="W55" s="19"/>
      <c r="X55" s="19"/>
      <c r="Y55" s="19"/>
      <c r="Z55" s="19"/>
    </row>
    <row r="56" spans="1:26">
      <c r="A56" s="19"/>
      <c r="B56" s="63" t="s">
        <v>152</v>
      </c>
      <c r="C56" s="19"/>
      <c r="D56" s="237" t="s">
        <v>42</v>
      </c>
      <c r="E56" s="19"/>
      <c r="F56" s="63" t="s">
        <v>103</v>
      </c>
      <c r="G56" s="19"/>
      <c r="H56" s="62"/>
      <c r="I56" s="19"/>
      <c r="J56"/>
      <c r="K56"/>
      <c r="L56" s="56" t="s">
        <v>153</v>
      </c>
      <c r="M56"/>
      <c r="N56" s="197"/>
      <c r="O56" s="19"/>
      <c r="P56" s="19"/>
      <c r="Q56" s="196"/>
      <c r="R56" s="19"/>
      <c r="S56" s="19"/>
      <c r="T56" s="19"/>
      <c r="U56" s="19"/>
      <c r="V56" s="19"/>
      <c r="W56" s="19"/>
      <c r="X56" s="19"/>
      <c r="Y56" s="19"/>
      <c r="Z56" s="19"/>
    </row>
    <row r="57" spans="1:26">
      <c r="A57" s="19"/>
      <c r="B57" s="63" t="s">
        <v>154</v>
      </c>
      <c r="C57" s="19"/>
      <c r="D57" s="237" t="s">
        <v>155</v>
      </c>
      <c r="E57" s="19"/>
      <c r="F57" s="63" t="s">
        <v>107</v>
      </c>
      <c r="G57" s="19"/>
      <c r="H57" s="154"/>
      <c r="I57" s="19"/>
      <c r="J57"/>
      <c r="K57"/>
      <c r="L57" s="56" t="s">
        <v>156</v>
      </c>
      <c r="M57"/>
      <c r="N57" s="19"/>
      <c r="O57" s="19"/>
      <c r="P57" s="19"/>
      <c r="Q57" s="196"/>
      <c r="R57" s="19"/>
      <c r="S57" s="19"/>
      <c r="T57" s="19"/>
      <c r="U57" s="19"/>
      <c r="V57" s="19"/>
      <c r="W57" s="19"/>
      <c r="X57" s="19"/>
      <c r="Y57" s="19"/>
      <c r="Z57" s="19"/>
    </row>
    <row r="58" spans="1:26">
      <c r="A58" s="19"/>
      <c r="B58" s="63" t="s">
        <v>157</v>
      </c>
      <c r="C58" s="19"/>
      <c r="D58" s="266" t="s">
        <v>96</v>
      </c>
      <c r="E58" s="19"/>
      <c r="F58" s="63" t="s">
        <v>82</v>
      </c>
      <c r="G58" s="19"/>
      <c r="H58" s="154"/>
      <c r="I58" s="19"/>
      <c r="J58"/>
      <c r="K58"/>
      <c r="L58" s="83" t="s">
        <v>158</v>
      </c>
      <c r="M58"/>
      <c r="N58" s="19"/>
      <c r="O58" s="19"/>
      <c r="P58" s="19"/>
      <c r="Q58" s="196"/>
      <c r="R58" s="19"/>
      <c r="S58" s="19"/>
      <c r="T58" s="19"/>
      <c r="U58" s="19"/>
      <c r="V58" s="19"/>
      <c r="W58" s="19"/>
      <c r="X58" s="19"/>
      <c r="Y58" s="19"/>
      <c r="Z58" s="19"/>
    </row>
    <row r="59" spans="1:26">
      <c r="A59" s="19"/>
      <c r="B59" s="63" t="s">
        <v>159</v>
      </c>
      <c r="C59" s="19"/>
      <c r="D59" s="63" t="s">
        <v>160</v>
      </c>
      <c r="E59" s="19"/>
      <c r="F59" s="63" t="s">
        <v>89</v>
      </c>
      <c r="G59" s="19"/>
      <c r="H59" s="154"/>
      <c r="I59" s="19"/>
      <c r="J59"/>
      <c r="K59"/>
      <c r="L59" s="83" t="s">
        <v>161</v>
      </c>
      <c r="M59"/>
      <c r="N59" s="19"/>
      <c r="O59" s="19"/>
      <c r="P59" s="19"/>
      <c r="Q59" s="196"/>
      <c r="R59" s="19"/>
      <c r="S59" s="19"/>
      <c r="T59" s="19"/>
      <c r="U59" s="19"/>
      <c r="V59" s="19"/>
      <c r="W59" s="19"/>
      <c r="X59" s="19"/>
      <c r="Y59" s="19"/>
      <c r="Z59" s="19"/>
    </row>
    <row r="60" spans="1:26">
      <c r="A60" s="19"/>
      <c r="B60" s="63" t="s">
        <v>162</v>
      </c>
      <c r="C60" s="19"/>
      <c r="D60" s="63"/>
      <c r="E60" s="19"/>
      <c r="F60" s="63"/>
      <c r="G60" s="19"/>
      <c r="H60" s="154"/>
      <c r="I60" s="19"/>
      <c r="J60"/>
      <c r="K60"/>
      <c r="L60" s="56" t="s">
        <v>111</v>
      </c>
      <c r="M60"/>
      <c r="N60" s="19"/>
      <c r="O60" s="19"/>
      <c r="P60" s="19"/>
      <c r="Q60" s="196"/>
      <c r="R60" s="19"/>
      <c r="S60" s="19"/>
      <c r="T60" s="19"/>
      <c r="U60" s="19"/>
      <c r="V60" s="19"/>
      <c r="W60" s="19"/>
      <c r="X60" s="19"/>
      <c r="Y60" s="19"/>
      <c r="Z60" s="19"/>
    </row>
    <row r="61" spans="1:26">
      <c r="A61" s="19"/>
      <c r="B61" s="63"/>
      <c r="C61" s="19"/>
      <c r="D61" s="63"/>
      <c r="E61" s="19"/>
      <c r="F61" s="63"/>
      <c r="G61" s="19"/>
      <c r="H61" s="63"/>
      <c r="I61" s="19"/>
      <c r="J61"/>
      <c r="K61"/>
      <c r="L61" s="56" t="s">
        <v>112</v>
      </c>
      <c r="M61"/>
      <c r="N61" s="19"/>
      <c r="O61" s="19"/>
      <c r="P61" s="19"/>
      <c r="Q61" s="196"/>
      <c r="R61" s="19"/>
      <c r="S61" s="19"/>
      <c r="T61" s="19"/>
      <c r="U61" s="19"/>
      <c r="V61" s="19"/>
      <c r="W61" s="19"/>
      <c r="X61" s="19"/>
      <c r="Y61" s="19"/>
      <c r="Z61" s="19"/>
    </row>
    <row r="62" spans="1:26">
      <c r="A62" s="19"/>
      <c r="B62" s="63"/>
      <c r="C62" s="19"/>
      <c r="D62" s="63"/>
      <c r="E62" s="19"/>
      <c r="F62" s="63"/>
      <c r="G62" s="19"/>
      <c r="H62" s="63"/>
      <c r="I62" s="19"/>
      <c r="J62"/>
      <c r="K62"/>
      <c r="L62" s="56" t="s">
        <v>163</v>
      </c>
      <c r="M62"/>
      <c r="N62" s="19"/>
      <c r="O62" s="19"/>
      <c r="P62" s="19"/>
      <c r="Q62" s="196"/>
      <c r="R62" s="19"/>
      <c r="S62" s="19"/>
      <c r="T62" s="19"/>
      <c r="U62" s="19"/>
      <c r="V62" s="19"/>
      <c r="W62" s="19"/>
      <c r="X62" s="19"/>
      <c r="Y62" s="19"/>
      <c r="Z62" s="19"/>
    </row>
    <row r="63" spans="1:26">
      <c r="A63" s="19"/>
      <c r="B63" s="63"/>
      <c r="C63" s="19"/>
      <c r="D63" s="63"/>
      <c r="E63" s="19"/>
      <c r="F63" s="63"/>
      <c r="G63" s="19"/>
      <c r="H63" s="63"/>
      <c r="I63" s="19"/>
      <c r="J63"/>
      <c r="K63"/>
      <c r="L63" s="56" t="s">
        <v>114</v>
      </c>
      <c r="M63"/>
      <c r="N63" s="19"/>
      <c r="O63" s="19"/>
      <c r="P63" s="19"/>
      <c r="Q63" s="196"/>
      <c r="R63" s="19"/>
      <c r="S63" s="19"/>
      <c r="T63" s="19"/>
      <c r="U63" s="19"/>
      <c r="V63" s="19"/>
      <c r="W63" s="19"/>
      <c r="X63" s="19"/>
      <c r="Y63" s="19"/>
      <c r="Z63" s="19"/>
    </row>
    <row r="64" spans="1:26">
      <c r="A64" s="19"/>
      <c r="B64" s="63"/>
      <c r="C64" s="19"/>
      <c r="D64" s="63"/>
      <c r="E64" s="19"/>
      <c r="F64" s="63"/>
      <c r="G64" s="19"/>
      <c r="H64" s="63"/>
      <c r="I64" s="19"/>
      <c r="J64"/>
      <c r="K64"/>
      <c r="L64" s="56" t="s">
        <v>164</v>
      </c>
      <c r="M64"/>
      <c r="N64" s="19"/>
      <c r="O64" s="19"/>
      <c r="P64" s="19"/>
      <c r="Q64" s="196"/>
      <c r="R64" s="19"/>
      <c r="S64" s="19"/>
      <c r="T64" s="19"/>
      <c r="U64" s="19"/>
      <c r="V64" s="19"/>
      <c r="W64" s="19"/>
      <c r="X64" s="19"/>
      <c r="Y64" s="19"/>
      <c r="Z64" s="19"/>
    </row>
    <row r="65" spans="1:26">
      <c r="A65" s="19"/>
      <c r="B65" s="63"/>
      <c r="C65" s="19"/>
      <c r="D65" s="63"/>
      <c r="E65" s="19"/>
      <c r="F65" s="63"/>
      <c r="G65" s="19"/>
      <c r="H65" s="63"/>
      <c r="I65" s="19"/>
      <c r="J65"/>
      <c r="K65"/>
      <c r="L65" s="56" t="s">
        <v>165</v>
      </c>
      <c r="M65"/>
      <c r="N65" s="19"/>
      <c r="O65" s="19"/>
      <c r="P65" s="19"/>
      <c r="Q65" s="196"/>
      <c r="R65" s="19"/>
      <c r="S65" s="19"/>
      <c r="T65" s="19"/>
      <c r="U65" s="19"/>
      <c r="V65" s="19"/>
      <c r="W65" s="19"/>
      <c r="X65" s="19"/>
      <c r="Y65" s="19"/>
      <c r="Z65" s="19"/>
    </row>
    <row r="66" spans="1:26">
      <c r="A66" s="19"/>
      <c r="B66" s="63"/>
      <c r="C66" s="19"/>
      <c r="D66" s="63"/>
      <c r="E66" s="19"/>
      <c r="F66" s="63"/>
      <c r="G66" s="19"/>
      <c r="H66" s="63"/>
      <c r="I66" s="19"/>
      <c r="J66" s="19"/>
      <c r="K66"/>
      <c r="L66" s="56" t="s">
        <v>166</v>
      </c>
      <c r="M66"/>
      <c r="N66" s="19"/>
      <c r="O66" s="19"/>
      <c r="P66" s="19"/>
      <c r="Q66" s="196"/>
      <c r="R66" s="19"/>
      <c r="S66" s="19"/>
      <c r="T66" s="19"/>
      <c r="U66" s="19"/>
      <c r="V66" s="19"/>
      <c r="W66" s="19"/>
      <c r="X66" s="19"/>
      <c r="Y66" s="19"/>
      <c r="Z66" s="19"/>
    </row>
    <row r="67" spans="1:26">
      <c r="A67" s="19"/>
      <c r="B67" s="63"/>
      <c r="C67" s="19"/>
      <c r="D67" s="64"/>
      <c r="E67" s="19"/>
      <c r="F67" s="64"/>
      <c r="G67" s="19"/>
      <c r="H67" s="64"/>
      <c r="I67" s="19"/>
      <c r="J67" s="19"/>
      <c r="K67"/>
      <c r="L67" s="56" t="s">
        <v>167</v>
      </c>
      <c r="M67"/>
      <c r="N67" s="19"/>
      <c r="O67" s="19"/>
      <c r="P67" s="19"/>
      <c r="Q67" s="196"/>
      <c r="R67" s="19"/>
      <c r="S67" s="19"/>
      <c r="T67" s="19"/>
      <c r="U67" s="19"/>
      <c r="V67" s="19"/>
      <c r="W67" s="19"/>
      <c r="X67" s="19"/>
      <c r="Y67" s="19"/>
      <c r="Z67" s="19"/>
    </row>
    <row r="68" spans="1:26">
      <c r="A68" s="19"/>
      <c r="B68" s="63"/>
      <c r="C68" s="19"/>
      <c r="D68" s="64"/>
      <c r="E68" s="19"/>
      <c r="F68" s="64"/>
      <c r="G68" s="19"/>
      <c r="H68" s="64"/>
      <c r="I68" s="19"/>
      <c r="J68" s="19"/>
      <c r="K68"/>
      <c r="L68" s="56" t="s">
        <v>168</v>
      </c>
      <c r="M68"/>
      <c r="N68" s="19"/>
      <c r="O68" s="19"/>
      <c r="P68" s="19"/>
      <c r="Q68" s="196"/>
      <c r="R68" s="19"/>
      <c r="S68" s="19"/>
      <c r="T68" s="19"/>
      <c r="U68" s="19"/>
      <c r="V68" s="19"/>
      <c r="W68" s="19"/>
      <c r="X68" s="19"/>
      <c r="Y68" s="19"/>
      <c r="Z68" s="19"/>
    </row>
    <row r="69" spans="1:26">
      <c r="A69" s="19"/>
      <c r="B69" s="10" t="str">
        <f>B40&amp;" lag - aktivitetsserie"</f>
        <v>19 lag - aktivitetsserie</v>
      </c>
      <c r="C69" s="19"/>
      <c r="D69" s="10" t="str">
        <f>D40&amp;" lag - aktivitetsserie"</f>
        <v>18 lag - aktivitetsserie</v>
      </c>
      <c r="E69" s="19"/>
      <c r="F69" s="10" t="str">
        <f>F40&amp;" lag - aktivitetsserie"</f>
        <v>18 lag - aktivitetsserie</v>
      </c>
      <c r="G69" s="19"/>
      <c r="H69" s="10" t="str">
        <f>H40&amp;" lag - aktivitetsserie"</f>
        <v>10 lag - aktivitetsserie</v>
      </c>
      <c r="I69" s="19"/>
      <c r="J69" s="19"/>
      <c r="K69"/>
      <c r="L69" s="56" t="s">
        <v>169</v>
      </c>
      <c r="M69"/>
      <c r="N69" s="19"/>
      <c r="O69" s="19"/>
      <c r="P69" s="19"/>
      <c r="Q69" s="196"/>
      <c r="R69" s="19"/>
      <c r="S69" s="19"/>
      <c r="T69" s="19"/>
      <c r="U69" s="19"/>
      <c r="V69" s="19"/>
      <c r="W69" s="19"/>
      <c r="X69" s="19"/>
      <c r="Y69" s="19"/>
      <c r="Z69" s="19"/>
    </row>
    <row r="70" spans="1:26">
      <c r="A70" s="19"/>
      <c r="B70" s="65" t="s">
        <v>170</v>
      </c>
      <c r="C70" s="19"/>
      <c r="D70" s="65" t="s">
        <v>170</v>
      </c>
      <c r="E70" s="19"/>
      <c r="F70" s="65" t="s">
        <v>170</v>
      </c>
      <c r="G70" s="19"/>
      <c r="H70" s="65" t="s">
        <v>170</v>
      </c>
      <c r="I70" s="19"/>
      <c r="J70" s="19"/>
      <c r="K70"/>
      <c r="L70" s="56" t="s">
        <v>171</v>
      </c>
      <c r="M70"/>
      <c r="N70" s="19"/>
      <c r="O70" s="19"/>
      <c r="P70" s="19"/>
      <c r="Q70" s="196"/>
      <c r="R70" s="19"/>
      <c r="S70" s="19"/>
      <c r="T70" s="19"/>
      <c r="U70" s="19"/>
      <c r="V70" s="19"/>
      <c r="W70" s="19"/>
      <c r="X70" s="19"/>
      <c r="Y70" s="19"/>
      <c r="Z70" s="19"/>
    </row>
    <row r="71" spans="1:26" s="22" customFormat="1">
      <c r="A71" s="66"/>
      <c r="B71" s="67"/>
      <c r="C71" s="66"/>
      <c r="D71" s="67"/>
      <c r="E71" s="66"/>
      <c r="F71" s="66"/>
      <c r="G71" s="66"/>
      <c r="H71" s="66"/>
      <c r="I71" s="66"/>
      <c r="J71" s="66"/>
      <c r="K71"/>
      <c r="L71" s="83"/>
      <c r="M71"/>
      <c r="N71" s="66"/>
      <c r="O71" s="66"/>
      <c r="P71" s="66"/>
      <c r="Q71" s="196"/>
      <c r="R71" s="66"/>
      <c r="S71" s="66"/>
      <c r="T71" s="66"/>
      <c r="U71" s="66"/>
      <c r="V71" s="66"/>
      <c r="W71" s="66"/>
      <c r="X71" s="66"/>
      <c r="Y71" s="66"/>
      <c r="Z71" s="66"/>
    </row>
    <row r="72" spans="1:26">
      <c r="A72" s="19"/>
      <c r="B72" s="19"/>
      <c r="C72" s="19"/>
      <c r="D72" s="19"/>
      <c r="E72" s="19"/>
      <c r="F72" s="19"/>
      <c r="G72" s="19"/>
      <c r="H72" s="19"/>
      <c r="I72" s="19"/>
      <c r="J72" s="19"/>
      <c r="K72"/>
      <c r="L72" s="83"/>
      <c r="M72"/>
      <c r="N72" s="19"/>
      <c r="O72" s="19"/>
      <c r="P72" s="19"/>
      <c r="Q72" s="196"/>
      <c r="R72" s="19"/>
      <c r="S72" s="19"/>
      <c r="T72" s="19"/>
      <c r="U72" s="19"/>
      <c r="V72" s="19"/>
      <c r="W72" s="19"/>
      <c r="X72" s="19"/>
      <c r="Y72" s="19"/>
      <c r="Z72" s="19"/>
    </row>
    <row r="73" spans="1:26">
      <c r="A73" s="19"/>
      <c r="B73" s="61">
        <f>COUNTA(B75:B96)</f>
        <v>20</v>
      </c>
      <c r="C73" s="19"/>
      <c r="D73" s="198"/>
      <c r="E73" s="73"/>
      <c r="F73" s="198"/>
      <c r="G73" s="19"/>
      <c r="H73" s="19"/>
      <c r="I73" s="19"/>
      <c r="J73" s="19"/>
      <c r="K73"/>
      <c r="L73" s="10" t="s">
        <v>172</v>
      </c>
      <c r="M73"/>
      <c r="N73" s="19"/>
      <c r="O73" s="19"/>
      <c r="P73" s="19"/>
      <c r="Q73" s="196"/>
      <c r="R73" s="19"/>
      <c r="S73" s="19"/>
      <c r="T73" s="19"/>
      <c r="U73" s="19"/>
      <c r="V73" s="19"/>
      <c r="W73" s="19"/>
      <c r="X73" s="19"/>
      <c r="Y73" s="19"/>
      <c r="Z73" s="19"/>
    </row>
    <row r="74" spans="1:26">
      <c r="A74" s="19"/>
      <c r="B74" s="46" t="s">
        <v>173</v>
      </c>
      <c r="C74" s="19"/>
      <c r="D74" s="69"/>
      <c r="E74" s="73"/>
      <c r="F74" s="69"/>
      <c r="G74" s="19"/>
      <c r="H74" s="19"/>
      <c r="I74" s="19"/>
      <c r="J74" s="19"/>
      <c r="K74"/>
      <c r="L74" s="11" t="s">
        <v>170</v>
      </c>
      <c r="M74"/>
      <c r="N74" s="19"/>
      <c r="O74" s="19"/>
      <c r="P74" s="19"/>
      <c r="Q74" s="196"/>
      <c r="R74" s="19"/>
      <c r="S74" s="19"/>
      <c r="T74" s="19"/>
      <c r="U74" s="19"/>
      <c r="V74" s="19"/>
      <c r="W74" s="19"/>
      <c r="X74" s="19"/>
      <c r="Y74" s="19"/>
      <c r="Z74" s="19"/>
    </row>
    <row r="75" spans="1:26">
      <c r="A75" s="19"/>
      <c r="B75" s="62" t="s">
        <v>174</v>
      </c>
      <c r="C75" s="19"/>
      <c r="D75" s="317"/>
      <c r="E75" s="73"/>
      <c r="F75" s="317"/>
      <c r="G75" s="19"/>
      <c r="H75" s="19"/>
      <c r="I75" s="19"/>
      <c r="J75" s="19"/>
      <c r="K75"/>
      <c r="L75"/>
      <c r="M75"/>
      <c r="N75" s="19"/>
      <c r="O75" s="19"/>
      <c r="P75" s="19"/>
      <c r="Q75" s="196"/>
      <c r="R75" s="19"/>
      <c r="S75" s="19"/>
      <c r="T75" s="19"/>
      <c r="U75" s="19"/>
      <c r="V75" s="19"/>
      <c r="W75" s="19"/>
      <c r="X75" s="19"/>
      <c r="Y75" s="19"/>
      <c r="Z75" s="19"/>
    </row>
    <row r="76" spans="1:26">
      <c r="A76" s="19"/>
      <c r="B76" s="62" t="s">
        <v>57</v>
      </c>
      <c r="C76" s="19"/>
      <c r="D76" s="317"/>
      <c r="E76" s="73"/>
      <c r="F76" s="317"/>
      <c r="G76" s="19"/>
      <c r="H76" s="19"/>
      <c r="I76" s="19"/>
      <c r="J76" s="19"/>
      <c r="K76"/>
      <c r="L76"/>
      <c r="M76"/>
      <c r="N76" s="19"/>
      <c r="O76" s="19"/>
      <c r="P76" s="19"/>
      <c r="Q76" s="196"/>
      <c r="R76" s="19"/>
      <c r="S76" s="19"/>
      <c r="T76" s="19"/>
      <c r="U76" s="19"/>
      <c r="V76" s="19"/>
      <c r="W76" s="19"/>
      <c r="X76" s="19"/>
      <c r="Y76" s="19"/>
      <c r="Z76" s="19"/>
    </row>
    <row r="77" spans="1:26">
      <c r="A77" s="19"/>
      <c r="B77" s="62" t="s">
        <v>64</v>
      </c>
      <c r="C77" s="19"/>
      <c r="D77" s="317"/>
      <c r="E77" s="73"/>
      <c r="F77" s="317"/>
      <c r="G77" s="19"/>
      <c r="H77" s="19"/>
      <c r="I77" s="19"/>
      <c r="J77" s="19"/>
      <c r="K77"/>
      <c r="L77"/>
      <c r="M77"/>
      <c r="N77" s="19"/>
      <c r="O77" s="19"/>
      <c r="P77" s="19"/>
      <c r="Q77" s="196"/>
      <c r="R77" s="19"/>
      <c r="S77" s="19"/>
      <c r="T77" s="19"/>
      <c r="U77" s="19"/>
      <c r="V77" s="19"/>
      <c r="W77" s="19"/>
      <c r="X77" s="19"/>
      <c r="Y77" s="19"/>
      <c r="Z77" s="19"/>
    </row>
    <row r="78" spans="1:26">
      <c r="A78" s="19"/>
      <c r="B78" s="62" t="s">
        <v>175</v>
      </c>
      <c r="C78" s="19"/>
      <c r="D78" s="317"/>
      <c r="E78" s="73"/>
      <c r="F78" s="317"/>
      <c r="G78" s="19"/>
      <c r="H78" s="19"/>
      <c r="I78" s="19"/>
      <c r="J78" s="19"/>
      <c r="K78"/>
      <c r="L78"/>
      <c r="M78"/>
      <c r="N78" s="19"/>
      <c r="O78" s="19"/>
      <c r="P78" s="19"/>
      <c r="Q78" s="196"/>
      <c r="R78" s="19"/>
      <c r="S78" s="19"/>
      <c r="T78" s="19"/>
      <c r="U78" s="19"/>
      <c r="V78" s="19"/>
      <c r="W78" s="19"/>
      <c r="X78" s="19"/>
      <c r="Y78" s="19"/>
      <c r="Z78" s="19"/>
    </row>
    <row r="79" spans="1:26">
      <c r="A79" s="19"/>
      <c r="B79" s="62" t="s">
        <v>176</v>
      </c>
      <c r="C79" s="19"/>
      <c r="D79" s="317"/>
      <c r="E79" s="73"/>
      <c r="F79" s="317"/>
      <c r="G79" s="19"/>
      <c r="H79" s="19"/>
      <c r="I79" s="19"/>
      <c r="J79" s="19"/>
      <c r="K79"/>
      <c r="L79"/>
      <c r="M79"/>
      <c r="N79" s="19"/>
      <c r="O79" s="19"/>
      <c r="P79" s="19"/>
      <c r="Q79" s="196"/>
      <c r="R79" s="19"/>
      <c r="S79" s="19"/>
      <c r="T79" s="19"/>
      <c r="U79" s="19"/>
      <c r="V79" s="19"/>
      <c r="W79" s="19"/>
      <c r="X79" s="19"/>
      <c r="Y79" s="19"/>
      <c r="Z79" s="19"/>
    </row>
    <row r="80" spans="1:26">
      <c r="A80" s="19"/>
      <c r="B80" s="62" t="s">
        <v>177</v>
      </c>
      <c r="C80" s="19"/>
      <c r="D80" s="317"/>
      <c r="E80" s="73"/>
      <c r="F80" s="317"/>
      <c r="G80" s="19"/>
      <c r="H80" s="19"/>
      <c r="I80" s="19"/>
      <c r="J80" s="19"/>
      <c r="K80"/>
      <c r="L80"/>
      <c r="M80"/>
      <c r="N80" s="19"/>
      <c r="O80" s="19"/>
      <c r="P80" s="19"/>
      <c r="Q80" s="196"/>
      <c r="R80" s="19"/>
      <c r="S80" s="19"/>
      <c r="T80" s="19"/>
      <c r="U80" s="19"/>
      <c r="V80" s="19"/>
      <c r="W80" s="19"/>
      <c r="X80" s="19"/>
      <c r="Y80" s="19"/>
      <c r="Z80" s="19"/>
    </row>
    <row r="81" spans="1:26">
      <c r="A81" s="19"/>
      <c r="B81" s="62" t="s">
        <v>178</v>
      </c>
      <c r="C81" s="19"/>
      <c r="D81" s="317"/>
      <c r="E81" s="73"/>
      <c r="F81" s="317"/>
      <c r="G81" s="19"/>
      <c r="H81" s="19"/>
      <c r="I81" s="19"/>
      <c r="J81" s="19"/>
      <c r="K81"/>
      <c r="L81"/>
      <c r="M81"/>
      <c r="N81" s="19"/>
      <c r="O81" s="19"/>
      <c r="P81" s="19"/>
      <c r="Q81" s="196"/>
      <c r="R81" s="19"/>
      <c r="S81" s="19"/>
      <c r="T81" s="19"/>
      <c r="U81" s="19"/>
      <c r="V81" s="19"/>
      <c r="W81" s="19"/>
      <c r="X81" s="19"/>
      <c r="Y81" s="19"/>
      <c r="Z81" s="19"/>
    </row>
    <row r="82" spans="1:26">
      <c r="A82" s="19"/>
      <c r="B82" s="271" t="s">
        <v>47</v>
      </c>
      <c r="C82" s="19"/>
      <c r="D82" s="317"/>
      <c r="E82" s="73"/>
      <c r="F82" s="317"/>
      <c r="G82" s="19"/>
      <c r="H82" s="19"/>
      <c r="I82" s="19"/>
      <c r="J82" s="19"/>
      <c r="K82"/>
      <c r="L82"/>
      <c r="M82"/>
      <c r="N82" s="19"/>
      <c r="O82" s="19"/>
      <c r="P82" s="19"/>
      <c r="Q82" s="138"/>
      <c r="R82" s="19"/>
      <c r="S82" s="19"/>
      <c r="T82" s="19"/>
      <c r="U82" s="19"/>
      <c r="V82" s="19"/>
      <c r="W82" s="19"/>
      <c r="X82" s="19"/>
      <c r="Y82" s="19"/>
      <c r="Z82" s="19"/>
    </row>
    <row r="83" spans="1:26">
      <c r="A83" s="19"/>
      <c r="B83" s="62" t="s">
        <v>54</v>
      </c>
      <c r="C83" s="19"/>
      <c r="D83" s="317"/>
      <c r="E83" s="73"/>
      <c r="F83" s="317"/>
      <c r="G83" s="19"/>
      <c r="H83" s="19"/>
      <c r="I83" s="19"/>
      <c r="J83" s="19"/>
      <c r="K83"/>
      <c r="L83"/>
      <c r="M83"/>
      <c r="N83" s="19"/>
      <c r="O83" s="19"/>
      <c r="P83" s="19"/>
      <c r="Q83" s="196"/>
      <c r="R83" s="19"/>
      <c r="S83" s="19"/>
      <c r="T83" s="19"/>
      <c r="U83" s="19"/>
      <c r="V83" s="19"/>
      <c r="W83" s="19"/>
      <c r="X83" s="19"/>
      <c r="Y83" s="19"/>
      <c r="Z83" s="19"/>
    </row>
    <row r="84" spans="1:26">
      <c r="A84" s="19"/>
      <c r="B84" s="62" t="s">
        <v>79</v>
      </c>
      <c r="C84" s="19"/>
      <c r="D84" s="317"/>
      <c r="E84" s="73"/>
      <c r="F84" s="317"/>
      <c r="G84" s="19"/>
      <c r="H84" s="19"/>
      <c r="I84" s="19"/>
      <c r="J84" s="19"/>
      <c r="K84"/>
      <c r="L84"/>
      <c r="M84"/>
      <c r="N84" s="19"/>
      <c r="O84" s="19"/>
      <c r="P84" s="19"/>
      <c r="Q84" s="196"/>
      <c r="R84" s="19"/>
      <c r="S84" s="19"/>
      <c r="T84" s="19"/>
      <c r="U84" s="19"/>
      <c r="V84" s="19"/>
      <c r="W84" s="19"/>
      <c r="X84" s="19"/>
      <c r="Y84" s="19"/>
      <c r="Z84" s="19"/>
    </row>
    <row r="85" spans="1:26">
      <c r="A85" s="19"/>
      <c r="B85" s="62" t="s">
        <v>61</v>
      </c>
      <c r="C85" s="19"/>
      <c r="D85" s="317"/>
      <c r="E85" s="73"/>
      <c r="F85" s="317"/>
      <c r="G85" s="19"/>
      <c r="H85" s="19"/>
      <c r="I85" s="19"/>
      <c r="J85" s="19"/>
      <c r="K85"/>
      <c r="L85"/>
      <c r="M85"/>
      <c r="N85" s="19"/>
      <c r="O85" s="19"/>
      <c r="P85" s="19"/>
      <c r="Q85" s="196"/>
      <c r="R85" s="19"/>
      <c r="S85" s="19"/>
      <c r="T85" s="19"/>
      <c r="U85" s="19"/>
      <c r="V85" s="19"/>
      <c r="W85" s="19"/>
      <c r="X85" s="19"/>
      <c r="Y85" s="19"/>
      <c r="Z85" s="19"/>
    </row>
    <row r="86" spans="1:26">
      <c r="A86" s="19"/>
      <c r="B86" s="62" t="s">
        <v>179</v>
      </c>
      <c r="C86" s="19"/>
      <c r="D86" s="317"/>
      <c r="E86" s="73"/>
      <c r="F86" s="234"/>
      <c r="G86" s="19"/>
      <c r="H86" s="19"/>
      <c r="I86" s="19"/>
      <c r="J86" s="19"/>
      <c r="K86"/>
      <c r="L86"/>
      <c r="M86"/>
      <c r="N86" s="19"/>
      <c r="O86" s="19"/>
      <c r="P86" s="19"/>
      <c r="Q86" s="196"/>
      <c r="R86" s="19"/>
      <c r="S86" s="19"/>
      <c r="T86" s="19"/>
      <c r="U86" s="19"/>
      <c r="V86" s="19"/>
      <c r="W86" s="19"/>
      <c r="X86" s="19"/>
      <c r="Y86" s="19"/>
      <c r="Z86" s="19"/>
    </row>
    <row r="87" spans="1:26">
      <c r="A87" s="19"/>
      <c r="B87" s="62" t="s">
        <v>180</v>
      </c>
      <c r="C87" s="19"/>
      <c r="D87" s="317"/>
      <c r="E87" s="73"/>
      <c r="F87" s="234"/>
      <c r="G87" s="19"/>
      <c r="H87" s="19"/>
      <c r="I87" s="19"/>
      <c r="J87" s="19"/>
      <c r="K87"/>
      <c r="L87"/>
      <c r="M87"/>
      <c r="N87" s="19"/>
      <c r="O87" s="19"/>
      <c r="P87" s="19"/>
      <c r="Q87" s="196"/>
      <c r="R87" s="19"/>
      <c r="S87" s="19"/>
      <c r="T87" s="19"/>
      <c r="U87" s="19"/>
      <c r="V87" s="19"/>
      <c r="W87" s="19"/>
      <c r="X87" s="19"/>
      <c r="Y87" s="19"/>
      <c r="Z87" s="19"/>
    </row>
    <row r="88" spans="1:26">
      <c r="A88" s="19"/>
      <c r="B88" s="62" t="s">
        <v>181</v>
      </c>
      <c r="C88" s="19"/>
      <c r="D88" s="234"/>
      <c r="E88" s="73"/>
      <c r="F88" s="234"/>
      <c r="G88" s="19"/>
      <c r="H88" s="19"/>
      <c r="I88" s="19"/>
      <c r="J88" s="19"/>
      <c r="K88"/>
      <c r="L88"/>
      <c r="M88"/>
      <c r="N88" s="19"/>
      <c r="O88" s="19"/>
      <c r="P88" s="19"/>
      <c r="Q88" s="196"/>
      <c r="R88" s="19"/>
      <c r="S88" s="19"/>
      <c r="T88" s="19"/>
      <c r="U88" s="19"/>
      <c r="V88" s="19"/>
      <c r="W88" s="19"/>
      <c r="X88" s="19"/>
      <c r="Y88" s="19"/>
      <c r="Z88" s="19"/>
    </row>
    <row r="89" spans="1:26">
      <c r="A89" s="19"/>
      <c r="B89" s="62" t="s">
        <v>77</v>
      </c>
      <c r="C89" s="19"/>
      <c r="D89" s="234"/>
      <c r="E89" s="73"/>
      <c r="F89" s="234"/>
      <c r="G89" s="19"/>
      <c r="H89" s="19"/>
      <c r="I89" s="19"/>
      <c r="J89" s="19"/>
      <c r="K89"/>
      <c r="L89"/>
      <c r="M89"/>
      <c r="N89" s="19"/>
      <c r="O89" s="19"/>
      <c r="P89" s="19"/>
      <c r="Q89" s="196"/>
      <c r="R89" s="19"/>
      <c r="S89" s="19"/>
      <c r="T89" s="19"/>
      <c r="U89" s="19"/>
      <c r="V89" s="19"/>
      <c r="W89" s="19"/>
      <c r="X89" s="19"/>
      <c r="Y89" s="19"/>
      <c r="Z89" s="19"/>
    </row>
    <row r="90" spans="1:26">
      <c r="A90" s="19"/>
      <c r="B90" s="63" t="s">
        <v>182</v>
      </c>
      <c r="C90" s="19"/>
      <c r="D90" s="234"/>
      <c r="E90" s="73"/>
      <c r="F90" s="234"/>
      <c r="G90" s="19"/>
      <c r="H90" s="19"/>
      <c r="I90" s="19"/>
      <c r="J90" s="19"/>
      <c r="K90"/>
      <c r="L90"/>
      <c r="M90"/>
      <c r="N90" s="19"/>
      <c r="O90" s="19"/>
      <c r="P90" s="19"/>
      <c r="Q90" s="196"/>
      <c r="R90" s="19"/>
      <c r="S90" s="19"/>
      <c r="T90" s="19"/>
      <c r="U90" s="19"/>
      <c r="V90" s="19"/>
      <c r="W90" s="19"/>
      <c r="X90" s="19"/>
      <c r="Y90" s="19"/>
      <c r="Z90" s="19"/>
    </row>
    <row r="91" spans="1:26">
      <c r="A91" s="19"/>
      <c r="B91" s="63" t="s">
        <v>99</v>
      </c>
      <c r="C91" s="19"/>
      <c r="D91" s="234"/>
      <c r="E91" s="73"/>
      <c r="F91" s="234"/>
      <c r="G91" s="19"/>
      <c r="H91" s="19"/>
      <c r="I91" s="19"/>
      <c r="J91" s="19"/>
      <c r="K91"/>
      <c r="L91"/>
      <c r="M91"/>
      <c r="N91" s="19"/>
      <c r="O91" s="19"/>
      <c r="P91" s="19"/>
      <c r="Q91" s="196"/>
      <c r="R91" s="19"/>
      <c r="S91" s="19"/>
      <c r="T91" s="19"/>
      <c r="U91" s="19"/>
      <c r="V91" s="19"/>
      <c r="W91" s="19"/>
      <c r="X91" s="19"/>
      <c r="Y91" s="19"/>
      <c r="Z91" s="19"/>
    </row>
    <row r="92" spans="1:26">
      <c r="A92" s="19"/>
      <c r="B92" s="63" t="s">
        <v>183</v>
      </c>
      <c r="C92" s="19"/>
      <c r="D92" s="234"/>
      <c r="E92" s="73"/>
      <c r="F92" s="234"/>
      <c r="G92" s="19"/>
      <c r="H92" s="19"/>
      <c r="I92" s="19"/>
      <c r="J92" s="19"/>
      <c r="K92"/>
      <c r="L92"/>
      <c r="M92"/>
      <c r="N92" s="19"/>
      <c r="O92" s="19"/>
      <c r="P92" s="19"/>
      <c r="Q92" s="196"/>
      <c r="R92" s="19"/>
      <c r="S92" s="19"/>
      <c r="T92" s="19"/>
      <c r="U92" s="19"/>
      <c r="V92" s="19"/>
      <c r="W92" s="19"/>
      <c r="X92" s="19"/>
      <c r="Y92" s="19"/>
      <c r="Z92" s="19"/>
    </row>
    <row r="93" spans="1:26">
      <c r="A93" s="19"/>
      <c r="B93" s="63" t="s">
        <v>100</v>
      </c>
      <c r="C93" s="19"/>
      <c r="D93" s="234"/>
      <c r="E93" s="73"/>
      <c r="F93" s="234"/>
      <c r="G93" s="19"/>
      <c r="H93" s="19"/>
      <c r="I93" s="19"/>
      <c r="J93" s="19"/>
      <c r="K93"/>
      <c r="L93"/>
      <c r="M93"/>
      <c r="N93" s="19"/>
      <c r="O93" s="19"/>
      <c r="P93" s="19"/>
      <c r="Q93" s="196"/>
      <c r="R93" s="19"/>
      <c r="S93" s="19"/>
      <c r="T93" s="19"/>
      <c r="U93" s="19"/>
      <c r="V93" s="19"/>
      <c r="W93" s="19"/>
      <c r="X93" s="19"/>
      <c r="Y93" s="19"/>
      <c r="Z93" s="19"/>
    </row>
    <row r="94" spans="1:26">
      <c r="A94" s="19"/>
      <c r="B94" s="57" t="s">
        <v>102</v>
      </c>
      <c r="C94" s="19"/>
      <c r="D94" s="234"/>
      <c r="E94" s="73"/>
      <c r="F94" s="234"/>
      <c r="G94" s="19"/>
      <c r="H94" s="19"/>
      <c r="I94" s="19"/>
      <c r="J94" s="19"/>
      <c r="K94"/>
      <c r="L94"/>
      <c r="M94"/>
      <c r="N94" s="19"/>
      <c r="O94" s="19"/>
      <c r="P94" s="19"/>
      <c r="Q94" s="196"/>
      <c r="R94" s="19"/>
      <c r="S94" s="19"/>
      <c r="T94" s="19"/>
      <c r="U94" s="19"/>
      <c r="V94" s="19"/>
      <c r="W94" s="19"/>
      <c r="X94" s="19"/>
      <c r="Y94" s="19"/>
      <c r="Z94" s="19"/>
    </row>
    <row r="95" spans="1:26">
      <c r="A95" s="19"/>
      <c r="B95" s="63"/>
      <c r="C95" s="19"/>
      <c r="D95" s="234"/>
      <c r="E95" s="73"/>
      <c r="F95" s="234"/>
      <c r="G95" s="19"/>
      <c r="H95" s="19"/>
      <c r="I95" s="19"/>
      <c r="J95" s="19"/>
      <c r="K95"/>
      <c r="L95"/>
      <c r="M95"/>
      <c r="N95" s="19"/>
      <c r="O95" s="19"/>
      <c r="P95" s="19"/>
      <c r="Q95" s="196"/>
      <c r="R95" s="19"/>
      <c r="S95" s="19"/>
      <c r="T95" s="19"/>
      <c r="U95" s="19"/>
      <c r="V95" s="19"/>
      <c r="W95" s="19"/>
      <c r="X95" s="19"/>
      <c r="Y95" s="19"/>
      <c r="Z95" s="19"/>
    </row>
    <row r="96" spans="1:26">
      <c r="A96" s="19"/>
      <c r="B96" s="63"/>
      <c r="C96" s="19"/>
      <c r="D96" s="234"/>
      <c r="E96" s="73"/>
      <c r="F96" s="234"/>
      <c r="G96" s="19"/>
      <c r="H96" s="19"/>
      <c r="I96" s="19"/>
      <c r="J96" s="19"/>
      <c r="K96"/>
      <c r="L96"/>
      <c r="M96"/>
      <c r="N96" s="19"/>
      <c r="O96" s="19"/>
      <c r="P96" s="19"/>
      <c r="Q96" s="196"/>
      <c r="R96" s="19"/>
      <c r="S96" s="19"/>
      <c r="T96" s="19"/>
      <c r="U96" s="19"/>
      <c r="V96" s="19"/>
      <c r="W96" s="19"/>
      <c r="X96" s="19"/>
      <c r="Y96" s="19"/>
      <c r="Z96" s="19"/>
    </row>
    <row r="97" spans="1:26">
      <c r="A97" s="19"/>
      <c r="B97" s="68" t="str">
        <f>B73&amp;" lag - aktivitetsserie"</f>
        <v>20 lag - aktivitetsserie</v>
      </c>
      <c r="C97" s="69"/>
      <c r="D97" s="67"/>
      <c r="E97" s="73"/>
      <c r="F97" s="67"/>
      <c r="G97" s="19"/>
      <c r="H97" s="19"/>
      <c r="I97" s="19"/>
      <c r="J97" s="19"/>
      <c r="K97"/>
      <c r="L97"/>
      <c r="M97"/>
      <c r="N97" s="19"/>
      <c r="O97" s="19"/>
      <c r="P97" s="19"/>
      <c r="Q97" s="196"/>
      <c r="R97" s="19"/>
      <c r="S97" s="19"/>
      <c r="T97" s="19"/>
      <c r="U97" s="19"/>
      <c r="V97" s="19"/>
      <c r="W97" s="19"/>
      <c r="X97" s="19"/>
      <c r="Y97" s="19"/>
      <c r="Z97" s="19"/>
    </row>
    <row r="98" spans="1:26" s="22" customFormat="1">
      <c r="A98" s="66"/>
      <c r="B98" s="70" t="s">
        <v>170</v>
      </c>
      <c r="C98" s="69"/>
      <c r="D98" s="67"/>
      <c r="E98" s="73"/>
      <c r="F98" s="67"/>
      <c r="G98" s="19"/>
      <c r="H98" s="66"/>
      <c r="I98" s="69"/>
      <c r="J98" s="66"/>
      <c r="K98"/>
      <c r="L98"/>
      <c r="M98"/>
      <c r="N98" s="66"/>
      <c r="O98" s="66"/>
      <c r="P98" s="66"/>
      <c r="Q98" s="196"/>
      <c r="R98" s="66"/>
      <c r="S98" s="66"/>
      <c r="T98" s="66"/>
      <c r="U98" s="66"/>
      <c r="V98" s="66"/>
      <c r="W98" s="66"/>
      <c r="X98" s="66"/>
      <c r="Y98" s="66"/>
      <c r="Z98" s="66"/>
    </row>
    <row r="99" spans="1:26" s="22" customFormat="1">
      <c r="A99" s="66"/>
      <c r="B99" s="69"/>
      <c r="C99" s="69"/>
      <c r="D99" s="73"/>
      <c r="E99" s="73"/>
      <c r="F99" s="69"/>
      <c r="G99" s="69"/>
      <c r="H99" s="66"/>
      <c r="I99" s="66"/>
      <c r="J99" s="66"/>
      <c r="K99"/>
      <c r="L99"/>
      <c r="M99"/>
      <c r="N99" s="66"/>
      <c r="O99" s="66"/>
      <c r="P99" s="66"/>
      <c r="Q99" s="196"/>
      <c r="R99" s="66"/>
      <c r="S99" s="66"/>
      <c r="T99" s="66"/>
      <c r="U99" s="66"/>
      <c r="V99" s="66"/>
      <c r="W99" s="66"/>
      <c r="X99" s="66"/>
      <c r="Y99" s="66"/>
      <c r="Z99" s="66"/>
    </row>
    <row r="100" spans="1:26" s="22" customFormat="1">
      <c r="A100" s="66"/>
      <c r="B100" s="69"/>
      <c r="C100" s="69"/>
      <c r="D100" s="19"/>
      <c r="E100" s="19"/>
      <c r="F100" s="69"/>
      <c r="G100" s="69"/>
      <c r="H100" s="66"/>
      <c r="I100" s="66"/>
      <c r="J100" s="66"/>
      <c r="K100"/>
      <c r="L100"/>
      <c r="M100"/>
      <c r="N100" s="66"/>
      <c r="O100" s="66"/>
      <c r="P100" s="66"/>
      <c r="Q100" s="196"/>
      <c r="R100" s="66"/>
      <c r="S100" s="66"/>
      <c r="T100" s="66"/>
      <c r="U100" s="66"/>
      <c r="V100" s="66"/>
      <c r="W100" s="66"/>
      <c r="X100" s="66"/>
      <c r="Y100" s="66"/>
      <c r="Z100" s="66"/>
    </row>
    <row r="101" spans="1:26" s="22" customFormat="1">
      <c r="A101" s="66"/>
      <c r="B101" s="69"/>
      <c r="C101" s="69"/>
      <c r="D101" s="19"/>
      <c r="E101" s="19"/>
      <c r="F101" s="69"/>
      <c r="G101" s="69"/>
      <c r="H101" s="66"/>
      <c r="I101" s="66"/>
      <c r="J101" s="66"/>
      <c r="K101"/>
      <c r="L101"/>
      <c r="M101"/>
      <c r="N101" s="66"/>
      <c r="O101" s="66"/>
      <c r="P101" s="66"/>
      <c r="Q101" s="196"/>
      <c r="R101" s="66"/>
      <c r="S101" s="66"/>
      <c r="T101" s="66"/>
      <c r="U101" s="66"/>
      <c r="V101" s="66"/>
      <c r="W101" s="66"/>
      <c r="X101" s="66"/>
      <c r="Y101" s="66"/>
      <c r="Z101" s="66"/>
    </row>
    <row r="102" spans="1:26" ht="21">
      <c r="A102" s="60"/>
      <c r="B102" s="5" t="s">
        <v>184</v>
      </c>
      <c r="C102" s="60"/>
      <c r="D102" s="6">
        <f>B104+D104+F104+J104+B133+D133+F133</f>
        <v>95</v>
      </c>
      <c r="E102" s="6" t="s">
        <v>6</v>
      </c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196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s="22" customFormat="1">
      <c r="A103" s="66"/>
      <c r="B103" s="69"/>
      <c r="C103" s="69"/>
      <c r="D103" s="19"/>
      <c r="E103" s="19"/>
      <c r="F103" s="69"/>
      <c r="G103" s="69"/>
      <c r="H103" s="66"/>
      <c r="I103" s="66"/>
      <c r="J103" s="66"/>
      <c r="K103"/>
      <c r="L103"/>
      <c r="M103"/>
      <c r="N103" s="66"/>
      <c r="O103" s="66"/>
      <c r="P103" s="66"/>
      <c r="Q103" s="196"/>
      <c r="R103" s="66"/>
      <c r="S103" s="66"/>
      <c r="T103" s="66"/>
      <c r="U103" s="66"/>
      <c r="V103" s="66"/>
      <c r="W103" s="66"/>
      <c r="X103" s="66"/>
      <c r="Y103" s="66"/>
      <c r="Z103" s="66"/>
    </row>
    <row r="104" spans="1:26">
      <c r="A104" s="19"/>
      <c r="B104" s="61">
        <f>COUNTA(B106:B126)</f>
        <v>18</v>
      </c>
      <c r="C104" s="19"/>
      <c r="D104" s="61">
        <f>COUNTA(D106:D126)</f>
        <v>19</v>
      </c>
      <c r="E104" s="19"/>
      <c r="F104" s="19"/>
      <c r="G104" s="19"/>
      <c r="H104" s="19"/>
      <c r="I104" s="19"/>
      <c r="J104" s="61">
        <f>COUNTA(J106:J127)</f>
        <v>22</v>
      </c>
      <c r="K104"/>
      <c r="L104"/>
      <c r="M104"/>
      <c r="N104" s="19"/>
      <c r="O104" s="19"/>
      <c r="P104" s="19"/>
      <c r="Q104" s="196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>
      <c r="A105" s="19"/>
      <c r="B105" s="9" t="s">
        <v>185</v>
      </c>
      <c r="C105" s="19"/>
      <c r="D105" s="9" t="s">
        <v>186</v>
      </c>
      <c r="E105" s="19"/>
      <c r="F105" s="19"/>
      <c r="G105" s="19"/>
      <c r="H105" s="19"/>
      <c r="I105" s="19"/>
      <c r="J105" s="9" t="s">
        <v>187</v>
      </c>
      <c r="K105"/>
      <c r="L105"/>
      <c r="M105"/>
      <c r="N105" s="19"/>
      <c r="O105" s="19"/>
      <c r="P105" s="19"/>
      <c r="Q105" s="196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>
      <c r="A106" s="19"/>
      <c r="B106" s="71" t="s">
        <v>124</v>
      </c>
      <c r="C106" s="19"/>
      <c r="D106" s="71" t="s">
        <v>23</v>
      </c>
      <c r="E106" s="19"/>
      <c r="F106" s="19"/>
      <c r="G106" s="19"/>
      <c r="H106" s="19"/>
      <c r="I106" s="19"/>
      <c r="J106" s="56" t="s">
        <v>188</v>
      </c>
      <c r="K106"/>
      <c r="L106"/>
      <c r="M106"/>
      <c r="N106" s="19"/>
      <c r="O106" s="19"/>
      <c r="P106" s="19"/>
      <c r="Q106" s="196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>
      <c r="A107" s="19"/>
      <c r="B107" s="71" t="s">
        <v>130</v>
      </c>
      <c r="C107" s="19"/>
      <c r="D107" s="71" t="s">
        <v>127</v>
      </c>
      <c r="E107" s="19"/>
      <c r="F107" s="19"/>
      <c r="G107" s="19"/>
      <c r="H107" s="19"/>
      <c r="I107" s="19"/>
      <c r="J107" s="56" t="s">
        <v>126</v>
      </c>
      <c r="K107"/>
      <c r="L107"/>
      <c r="M107"/>
      <c r="N107" s="19"/>
      <c r="O107" s="23"/>
      <c r="P107" s="19"/>
      <c r="Q107" s="196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>
      <c r="A108" s="19"/>
      <c r="B108" s="71" t="s">
        <v>36</v>
      </c>
      <c r="C108" s="19"/>
      <c r="D108" s="269" t="s">
        <v>30</v>
      </c>
      <c r="E108" s="19"/>
      <c r="F108" s="19"/>
      <c r="G108" s="19"/>
      <c r="H108" s="19"/>
      <c r="I108" s="19"/>
      <c r="J108" s="56" t="s">
        <v>189</v>
      </c>
      <c r="K108"/>
      <c r="L108"/>
      <c r="M108"/>
      <c r="N108" s="19"/>
      <c r="O108" s="19"/>
      <c r="P108" s="19"/>
      <c r="Q108" s="138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>
      <c r="A109" s="19"/>
      <c r="B109" s="71" t="s">
        <v>190</v>
      </c>
      <c r="C109" s="19"/>
      <c r="D109" s="71" t="s">
        <v>135</v>
      </c>
      <c r="E109" s="19"/>
      <c r="F109" s="19"/>
      <c r="G109" s="19"/>
      <c r="H109" s="19"/>
      <c r="I109" s="19"/>
      <c r="J109" s="56" t="s">
        <v>41</v>
      </c>
      <c r="K109"/>
      <c r="L109"/>
      <c r="M109"/>
      <c r="N109" s="19"/>
      <c r="O109" s="19"/>
      <c r="P109" s="19"/>
      <c r="Q109" s="196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>
      <c r="A110" s="19"/>
      <c r="B110" s="71" t="s">
        <v>50</v>
      </c>
      <c r="C110" s="19"/>
      <c r="D110" s="71" t="s">
        <v>44</v>
      </c>
      <c r="E110" s="19"/>
      <c r="F110" s="19"/>
      <c r="G110" s="19"/>
      <c r="H110" s="19"/>
      <c r="I110" s="19"/>
      <c r="J110" s="56" t="s">
        <v>191</v>
      </c>
      <c r="K110"/>
      <c r="L110"/>
      <c r="M110"/>
      <c r="N110" s="19"/>
      <c r="O110" s="19"/>
      <c r="P110" s="19"/>
      <c r="Q110" s="196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>
      <c r="A111" s="19"/>
      <c r="B111" s="71" t="s">
        <v>192</v>
      </c>
      <c r="C111" s="19"/>
      <c r="D111" s="71" t="s">
        <v>134</v>
      </c>
      <c r="E111" s="19"/>
      <c r="F111" s="19"/>
      <c r="G111" s="19"/>
      <c r="H111" s="19"/>
      <c r="I111" s="19"/>
      <c r="J111" s="56" t="s">
        <v>62</v>
      </c>
      <c r="K111"/>
      <c r="L111"/>
      <c r="M111"/>
      <c r="N111" s="19"/>
      <c r="O111" s="19"/>
      <c r="P111" s="19"/>
      <c r="Q111" s="196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>
      <c r="A112" s="19"/>
      <c r="B112" s="71" t="s">
        <v>18</v>
      </c>
      <c r="C112" s="19"/>
      <c r="D112" s="71" t="s">
        <v>33</v>
      </c>
      <c r="E112" s="19"/>
      <c r="F112" s="19"/>
      <c r="G112" s="19"/>
      <c r="H112" s="19"/>
      <c r="I112" s="19"/>
      <c r="J112" s="56" t="s">
        <v>69</v>
      </c>
      <c r="K112"/>
      <c r="L112"/>
      <c r="M112"/>
      <c r="N112" s="19"/>
      <c r="O112" s="19"/>
      <c r="P112" s="19"/>
      <c r="Q112" s="196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>
      <c r="A113" s="19"/>
      <c r="B113" s="71" t="s">
        <v>143</v>
      </c>
      <c r="C113" s="19"/>
      <c r="D113" s="71" t="s">
        <v>193</v>
      </c>
      <c r="E113" s="19"/>
      <c r="F113" s="19"/>
      <c r="G113" s="19"/>
      <c r="H113" s="19"/>
      <c r="I113" s="19"/>
      <c r="J113" s="56" t="s">
        <v>90</v>
      </c>
      <c r="K113"/>
      <c r="L113"/>
      <c r="M113"/>
      <c r="N113" s="19"/>
      <c r="O113" s="19"/>
      <c r="P113" s="19"/>
      <c r="Q113" s="196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>
      <c r="A114" s="19"/>
      <c r="B114" s="71" t="s">
        <v>57</v>
      </c>
      <c r="C114" s="19"/>
      <c r="D114" s="71" t="s">
        <v>194</v>
      </c>
      <c r="E114" s="19"/>
      <c r="F114" s="19"/>
      <c r="G114" s="19"/>
      <c r="H114" s="19"/>
      <c r="I114" s="19"/>
      <c r="J114" s="56" t="s">
        <v>97</v>
      </c>
      <c r="K114"/>
      <c r="L114"/>
      <c r="M114"/>
      <c r="N114" s="19"/>
      <c r="O114" s="19"/>
      <c r="P114" s="19"/>
      <c r="Q114" s="196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>
      <c r="A115" s="19"/>
      <c r="B115" s="71" t="s">
        <v>64</v>
      </c>
      <c r="C115" s="19"/>
      <c r="D115" s="71" t="s">
        <v>195</v>
      </c>
      <c r="E115" s="19"/>
      <c r="F115" s="19"/>
      <c r="G115" s="19"/>
      <c r="H115" s="19"/>
      <c r="I115" s="19"/>
      <c r="J115" s="56" t="s">
        <v>104</v>
      </c>
      <c r="K115"/>
      <c r="L115"/>
      <c r="M115"/>
      <c r="N115" s="19"/>
      <c r="O115" s="19"/>
      <c r="P115" s="19"/>
      <c r="Q115" s="196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>
      <c r="A116" s="19"/>
      <c r="B116" s="71" t="s">
        <v>147</v>
      </c>
      <c r="C116" s="19"/>
      <c r="D116" s="63" t="s">
        <v>47</v>
      </c>
      <c r="E116" s="19"/>
      <c r="F116" s="19"/>
      <c r="G116" s="19"/>
      <c r="H116" s="19"/>
      <c r="I116" s="19"/>
      <c r="J116" s="56" t="s">
        <v>196</v>
      </c>
      <c r="K116"/>
      <c r="L116"/>
      <c r="M116"/>
      <c r="N116" s="19"/>
      <c r="O116" s="19"/>
      <c r="P116" s="19"/>
      <c r="Q116" s="196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>
      <c r="A117" s="19"/>
      <c r="B117" s="269" t="s">
        <v>148</v>
      </c>
      <c r="C117" s="19"/>
      <c r="D117" s="63" t="s">
        <v>197</v>
      </c>
      <c r="E117" s="19"/>
      <c r="F117" s="19"/>
      <c r="G117" s="19"/>
      <c r="H117" s="19"/>
      <c r="I117" s="19"/>
      <c r="J117" s="56" t="s">
        <v>109</v>
      </c>
      <c r="K117"/>
      <c r="L117"/>
      <c r="M117"/>
      <c r="N117" s="19"/>
      <c r="O117" s="19"/>
      <c r="P117" s="19"/>
      <c r="Q117" s="138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>
      <c r="A118" s="19"/>
      <c r="B118" s="63" t="s">
        <v>198</v>
      </c>
      <c r="C118" s="19"/>
      <c r="D118" s="63" t="s">
        <v>79</v>
      </c>
      <c r="E118" s="19"/>
      <c r="F118" s="19"/>
      <c r="G118" s="19"/>
      <c r="H118" s="19"/>
      <c r="I118" s="19"/>
      <c r="J118" s="56" t="s">
        <v>153</v>
      </c>
      <c r="K118"/>
      <c r="L118"/>
      <c r="M118"/>
      <c r="N118" s="19"/>
      <c r="O118" s="19"/>
      <c r="P118" s="19"/>
      <c r="Q118" s="196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>
      <c r="A119" s="19"/>
      <c r="B119" s="63" t="s">
        <v>81</v>
      </c>
      <c r="C119" s="19"/>
      <c r="D119" s="63" t="s">
        <v>199</v>
      </c>
      <c r="E119" s="19"/>
      <c r="F119" s="19"/>
      <c r="G119" s="19"/>
      <c r="H119" s="19"/>
      <c r="I119" s="19"/>
      <c r="J119" s="56" t="s">
        <v>111</v>
      </c>
      <c r="K119"/>
      <c r="L119"/>
      <c r="M119"/>
      <c r="N119" s="19"/>
      <c r="O119" s="19"/>
      <c r="P119" s="19"/>
      <c r="Q119" s="196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>
      <c r="A120" s="19"/>
      <c r="B120" s="63" t="s">
        <v>87</v>
      </c>
      <c r="C120" s="19"/>
      <c r="D120" s="63" t="s">
        <v>200</v>
      </c>
      <c r="E120" s="19"/>
      <c r="F120" s="19"/>
      <c r="G120" s="19"/>
      <c r="H120" s="19"/>
      <c r="I120" s="19"/>
      <c r="J120" s="56" t="s">
        <v>112</v>
      </c>
      <c r="K120"/>
      <c r="L120"/>
      <c r="M120"/>
      <c r="N120" s="19"/>
      <c r="O120" s="19"/>
      <c r="P120" s="19"/>
      <c r="Q120" s="196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>
      <c r="A121" s="19"/>
      <c r="B121" s="63" t="s">
        <v>56</v>
      </c>
      <c r="C121" s="19"/>
      <c r="D121" s="63" t="s">
        <v>182</v>
      </c>
      <c r="E121" s="19"/>
      <c r="F121" s="19"/>
      <c r="G121" s="19"/>
      <c r="H121" s="19"/>
      <c r="I121" s="19"/>
      <c r="J121" s="56" t="s">
        <v>163</v>
      </c>
      <c r="K121"/>
      <c r="L121"/>
      <c r="M121"/>
      <c r="N121" s="19"/>
      <c r="O121" s="19"/>
      <c r="P121" s="19"/>
      <c r="Q121" s="196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>
      <c r="A122" s="19"/>
      <c r="B122" s="63" t="s">
        <v>63</v>
      </c>
      <c r="C122" s="19"/>
      <c r="D122" s="63" t="s">
        <v>82</v>
      </c>
      <c r="E122" s="19"/>
      <c r="F122" s="19"/>
      <c r="G122" s="19"/>
      <c r="H122" s="19"/>
      <c r="I122" s="19"/>
      <c r="J122" s="56" t="s">
        <v>201</v>
      </c>
      <c r="K122"/>
      <c r="L122"/>
      <c r="M122"/>
      <c r="N122" s="19"/>
      <c r="O122" s="19"/>
      <c r="P122" s="19"/>
      <c r="Q122" s="196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>
      <c r="A123" s="19"/>
      <c r="B123" s="63" t="s">
        <v>159</v>
      </c>
      <c r="C123" s="19"/>
      <c r="D123" s="63" t="s">
        <v>95</v>
      </c>
      <c r="E123" s="19"/>
      <c r="F123" s="19"/>
      <c r="G123" s="19"/>
      <c r="H123" s="19"/>
      <c r="I123" s="19"/>
      <c r="J123" s="56" t="s">
        <v>114</v>
      </c>
      <c r="K123"/>
      <c r="L123"/>
      <c r="M123"/>
      <c r="N123" s="19"/>
      <c r="O123" s="19"/>
      <c r="P123" s="19"/>
      <c r="Q123" s="196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>
      <c r="A124" s="19"/>
      <c r="B124" s="63"/>
      <c r="C124" s="19"/>
      <c r="D124" s="64" t="s">
        <v>100</v>
      </c>
      <c r="E124" s="19"/>
      <c r="F124" s="19"/>
      <c r="G124" s="19"/>
      <c r="H124" s="19"/>
      <c r="I124" s="19"/>
      <c r="J124" s="56" t="s">
        <v>164</v>
      </c>
      <c r="K124"/>
      <c r="L124"/>
      <c r="M124"/>
      <c r="N124" s="19"/>
      <c r="O124" s="19"/>
      <c r="P124" s="19"/>
      <c r="Q124" s="196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>
      <c r="A125" s="19"/>
      <c r="B125" s="63"/>
      <c r="C125" s="19"/>
      <c r="D125" s="63"/>
      <c r="E125" s="19"/>
      <c r="F125" s="19"/>
      <c r="G125" s="19"/>
      <c r="H125" s="19"/>
      <c r="I125" s="19"/>
      <c r="J125" s="56" t="s">
        <v>115</v>
      </c>
      <c r="K125"/>
      <c r="L125"/>
      <c r="M125"/>
      <c r="N125" s="19"/>
      <c r="O125" s="19"/>
      <c r="P125" s="19"/>
      <c r="Q125" s="196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>
      <c r="A126" s="19"/>
      <c r="B126" s="63"/>
      <c r="C126" s="19"/>
      <c r="D126" s="63"/>
      <c r="E126" s="19"/>
      <c r="F126" s="19"/>
      <c r="G126" s="19"/>
      <c r="H126" s="19"/>
      <c r="I126" s="19"/>
      <c r="J126" s="72" t="s">
        <v>202</v>
      </c>
      <c r="K126"/>
      <c r="L126"/>
      <c r="M126"/>
      <c r="N126" s="19"/>
      <c r="O126" s="19"/>
      <c r="P126" s="19"/>
      <c r="Q126" s="196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>
      <c r="A127" s="19"/>
      <c r="B127" s="41" t="str">
        <f>B104&amp;" lag - aktivitetsserie"</f>
        <v>18 lag - aktivitetsserie</v>
      </c>
      <c r="C127" s="19"/>
      <c r="D127" s="41" t="str">
        <f>D104&amp;" lag - aktivitetsserie"</f>
        <v>19 lag - aktivitetsserie</v>
      </c>
      <c r="E127" s="19"/>
      <c r="F127" s="19"/>
      <c r="G127" s="19"/>
      <c r="H127" s="19"/>
      <c r="I127" s="19"/>
      <c r="J127" s="56" t="s">
        <v>203</v>
      </c>
      <c r="K127"/>
      <c r="L127"/>
      <c r="M127"/>
      <c r="N127" s="19"/>
      <c r="O127" s="19"/>
      <c r="P127" s="19"/>
      <c r="Q127" s="196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>
      <c r="A128" s="19"/>
      <c r="B128" s="42" t="s">
        <v>204</v>
      </c>
      <c r="C128" s="19"/>
      <c r="D128" s="42" t="s">
        <v>204</v>
      </c>
      <c r="E128" s="19"/>
      <c r="F128" s="19"/>
      <c r="G128" s="19"/>
      <c r="H128" s="19"/>
      <c r="I128" s="19"/>
      <c r="J128" s="41" t="str">
        <f>J104&amp;" lag - aktivitetsserie"</f>
        <v>22 lag - aktivitetsserie</v>
      </c>
      <c r="K128"/>
      <c r="L128"/>
      <c r="M128"/>
      <c r="N128" s="19"/>
      <c r="O128" s="19"/>
      <c r="P128" s="19"/>
      <c r="Q128" s="196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s="22" customFormat="1">
      <c r="A129" s="66"/>
      <c r="B129" s="73"/>
      <c r="C129" s="66"/>
      <c r="D129" s="73"/>
      <c r="E129" s="66"/>
      <c r="F129" s="19"/>
      <c r="G129" s="66"/>
      <c r="H129" s="66"/>
      <c r="I129" s="66"/>
      <c r="J129" s="168" t="s">
        <v>170</v>
      </c>
      <c r="K129"/>
      <c r="L129"/>
      <c r="M129"/>
      <c r="N129" s="66"/>
      <c r="O129" s="66"/>
      <c r="P129" s="66"/>
      <c r="Q129" s="196"/>
      <c r="R129" s="66"/>
      <c r="S129" s="66"/>
      <c r="T129" s="66"/>
      <c r="U129" s="66"/>
      <c r="V129" s="66"/>
      <c r="W129" s="66"/>
      <c r="X129" s="66"/>
      <c r="Y129" s="66"/>
      <c r="Z129" s="66"/>
    </row>
    <row r="130" spans="1:26" s="22" customFormat="1">
      <c r="A130" s="66"/>
      <c r="B130" s="73"/>
      <c r="C130" s="66"/>
      <c r="D130" s="73"/>
      <c r="E130" s="66"/>
      <c r="F130" s="19"/>
      <c r="G130" s="66"/>
      <c r="H130" s="66"/>
      <c r="I130" s="66"/>
      <c r="J130" s="73"/>
      <c r="K130"/>
      <c r="L130"/>
      <c r="M130"/>
      <c r="N130" s="66"/>
      <c r="O130" s="66"/>
      <c r="P130" s="66"/>
      <c r="Q130" s="196"/>
      <c r="R130" s="66"/>
      <c r="S130" s="66"/>
      <c r="T130" s="66"/>
      <c r="U130" s="66"/>
      <c r="V130" s="66"/>
      <c r="W130" s="66"/>
      <c r="X130" s="66"/>
      <c r="Y130" s="66"/>
      <c r="Z130" s="66"/>
    </row>
    <row r="131" spans="1:26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/>
      <c r="L131"/>
      <c r="M131"/>
      <c r="N131" s="19"/>
      <c r="O131" s="19"/>
      <c r="P131" s="19"/>
      <c r="Q131" s="196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/>
      <c r="L132"/>
      <c r="M132"/>
      <c r="N132" s="19"/>
      <c r="O132" s="19"/>
      <c r="P132" s="19"/>
      <c r="Q132" s="196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>
      <c r="A133" s="19"/>
      <c r="B133" s="61">
        <f>COUNTA(B135:B157)</f>
        <v>17</v>
      </c>
      <c r="C133" s="19"/>
      <c r="D133" s="61">
        <f>COUNTA(D135:D158)</f>
        <v>19</v>
      </c>
      <c r="E133" s="19"/>
      <c r="F133" s="19"/>
      <c r="G133" s="19"/>
      <c r="H133" s="19"/>
      <c r="I133" s="19"/>
      <c r="J133" s="19"/>
      <c r="K133"/>
      <c r="L133"/>
      <c r="M133"/>
      <c r="N133" s="19"/>
      <c r="O133" s="19"/>
      <c r="P133" s="19"/>
      <c r="Q133" s="196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>
      <c r="A134" s="19"/>
      <c r="B134" s="46" t="s">
        <v>205</v>
      </c>
      <c r="C134" s="19"/>
      <c r="D134" s="46" t="s">
        <v>206</v>
      </c>
      <c r="E134" s="19"/>
      <c r="F134" s="19"/>
      <c r="G134" s="19"/>
      <c r="H134" s="19"/>
      <c r="I134" s="19"/>
      <c r="J134" s="19"/>
      <c r="K134"/>
      <c r="L134"/>
      <c r="M134"/>
      <c r="N134" s="19"/>
      <c r="O134" s="19"/>
      <c r="P134" s="19"/>
      <c r="Q134" s="196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>
      <c r="A135" s="19"/>
      <c r="B135" s="71" t="s">
        <v>15</v>
      </c>
      <c r="C135" s="19"/>
      <c r="D135" s="71" t="s">
        <v>16</v>
      </c>
      <c r="E135" s="19"/>
      <c r="F135" s="19"/>
      <c r="G135" s="19"/>
      <c r="H135" s="19"/>
      <c r="I135" s="19"/>
      <c r="J135" s="19"/>
      <c r="K135"/>
      <c r="L135"/>
      <c r="M135"/>
      <c r="N135" s="19"/>
      <c r="O135" s="19"/>
      <c r="P135" s="19"/>
      <c r="Q135" s="196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>
      <c r="A136" s="19"/>
      <c r="B136" s="71" t="s">
        <v>22</v>
      </c>
      <c r="C136" s="19"/>
      <c r="D136" s="71" t="s">
        <v>17</v>
      </c>
      <c r="E136" s="19"/>
      <c r="F136" s="19"/>
      <c r="G136" s="19"/>
      <c r="H136" s="19"/>
      <c r="I136" s="19"/>
      <c r="J136" s="19"/>
      <c r="K136"/>
      <c r="L136"/>
      <c r="M136"/>
      <c r="N136" s="19"/>
      <c r="O136" s="19"/>
      <c r="P136" s="19"/>
      <c r="Q136" s="138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>
      <c r="A137" s="19"/>
      <c r="B137" s="269" t="s">
        <v>66</v>
      </c>
      <c r="C137" s="19"/>
      <c r="D137" s="71" t="s">
        <v>207</v>
      </c>
      <c r="E137" s="19"/>
      <c r="F137" s="19"/>
      <c r="G137" s="19"/>
      <c r="H137" s="19"/>
      <c r="I137" s="19"/>
      <c r="J137" s="19"/>
      <c r="K137"/>
      <c r="L137"/>
      <c r="M137"/>
      <c r="N137" s="19"/>
      <c r="O137" s="19"/>
      <c r="P137" s="19"/>
      <c r="Q137" s="196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>
      <c r="A138" s="19"/>
      <c r="B138" s="269" t="s">
        <v>208</v>
      </c>
      <c r="C138" s="19"/>
      <c r="D138" s="71" t="s">
        <v>209</v>
      </c>
      <c r="E138" s="19"/>
      <c r="F138" s="19"/>
      <c r="G138" s="19"/>
      <c r="H138" s="19"/>
      <c r="I138" s="19"/>
      <c r="J138" s="19"/>
      <c r="K138"/>
      <c r="L138"/>
      <c r="M138"/>
      <c r="N138" s="19"/>
      <c r="O138" s="19"/>
      <c r="P138" s="19"/>
      <c r="Q138" s="196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>
      <c r="A139" s="19"/>
      <c r="B139" s="71" t="s">
        <v>210</v>
      </c>
      <c r="C139" s="19"/>
      <c r="D139" s="71" t="s">
        <v>40</v>
      </c>
      <c r="E139" s="19"/>
      <c r="F139" s="19"/>
      <c r="G139" s="19"/>
      <c r="H139" s="19"/>
      <c r="I139" s="19"/>
      <c r="J139" s="19"/>
      <c r="K139"/>
      <c r="L139"/>
      <c r="M139"/>
      <c r="N139" s="19"/>
      <c r="O139" s="19"/>
      <c r="P139" s="19"/>
      <c r="Q139" s="196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>
      <c r="A140" s="19"/>
      <c r="B140" s="265" t="s">
        <v>211</v>
      </c>
      <c r="C140" s="19"/>
      <c r="D140" s="71" t="s">
        <v>212</v>
      </c>
      <c r="E140" s="19"/>
      <c r="F140" s="19"/>
      <c r="G140" s="19"/>
      <c r="H140" s="19"/>
      <c r="I140" s="19"/>
      <c r="J140" s="19"/>
      <c r="K140"/>
      <c r="L140"/>
      <c r="M140"/>
      <c r="N140" s="19"/>
      <c r="O140" s="19"/>
      <c r="P140" s="19"/>
      <c r="Q140" s="196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>
      <c r="A141" s="19"/>
      <c r="B141" s="277" t="s">
        <v>52</v>
      </c>
      <c r="C141" s="19"/>
      <c r="D141" s="71" t="s">
        <v>175</v>
      </c>
      <c r="E141" s="19"/>
      <c r="F141" s="19"/>
      <c r="G141" s="19"/>
      <c r="H141" s="19"/>
      <c r="I141" s="19"/>
      <c r="J141" s="19"/>
      <c r="K141"/>
      <c r="L141"/>
      <c r="M141"/>
      <c r="N141" s="19"/>
      <c r="O141" s="19"/>
      <c r="P141" s="19"/>
      <c r="Q141" s="196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>
      <c r="A142" s="19"/>
      <c r="B142" s="231" t="s">
        <v>213</v>
      </c>
      <c r="C142" s="19"/>
      <c r="D142" s="71" t="s">
        <v>176</v>
      </c>
      <c r="E142" s="19"/>
      <c r="F142" s="19"/>
      <c r="G142" s="19"/>
      <c r="H142" s="19"/>
      <c r="I142" s="19"/>
      <c r="J142" s="19"/>
      <c r="K142"/>
      <c r="L142"/>
      <c r="M142"/>
      <c r="N142" s="19"/>
      <c r="O142" s="19"/>
      <c r="P142" s="19"/>
      <c r="Q142" s="196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>
      <c r="A143" s="19"/>
      <c r="B143" s="278" t="s">
        <v>144</v>
      </c>
      <c r="C143" s="19"/>
      <c r="D143" s="71" t="s">
        <v>61</v>
      </c>
      <c r="E143" s="19"/>
      <c r="F143" s="19"/>
      <c r="G143" s="19"/>
      <c r="H143" s="19"/>
      <c r="I143" s="19"/>
      <c r="J143" s="19"/>
      <c r="K143"/>
      <c r="L143"/>
      <c r="M143"/>
      <c r="N143" s="19"/>
      <c r="O143" s="19"/>
      <c r="P143" s="19"/>
      <c r="Q143" s="196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>
      <c r="A144" s="19"/>
      <c r="B144" s="71" t="s">
        <v>58</v>
      </c>
      <c r="C144" s="19"/>
      <c r="D144" s="71" t="s">
        <v>61</v>
      </c>
      <c r="E144" s="19"/>
      <c r="F144" s="19"/>
      <c r="G144" s="19"/>
      <c r="H144" s="19"/>
      <c r="I144" s="19"/>
      <c r="J144" s="19"/>
      <c r="K144"/>
      <c r="L144"/>
      <c r="M144"/>
      <c r="N144" s="19"/>
      <c r="O144" s="19"/>
      <c r="P144" s="19"/>
      <c r="Q144" s="196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>
      <c r="A145" s="19"/>
      <c r="B145" s="71" t="s">
        <v>101</v>
      </c>
      <c r="C145" s="19"/>
      <c r="D145" s="71" t="s">
        <v>180</v>
      </c>
      <c r="E145" s="19"/>
      <c r="F145" s="19"/>
      <c r="G145" s="19"/>
      <c r="H145" s="19"/>
      <c r="I145" s="19"/>
      <c r="J145" s="19"/>
      <c r="K145"/>
      <c r="L145"/>
      <c r="M145"/>
      <c r="N145" s="19"/>
      <c r="O145" s="19"/>
      <c r="P145" s="19"/>
      <c r="Q145" s="196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>
      <c r="A146" s="19"/>
      <c r="B146" s="71" t="s">
        <v>106</v>
      </c>
      <c r="C146" s="19"/>
      <c r="D146" s="71" t="s">
        <v>152</v>
      </c>
      <c r="E146" s="19"/>
      <c r="F146" s="19"/>
      <c r="G146" s="19"/>
      <c r="H146" s="19"/>
      <c r="I146" s="19"/>
      <c r="J146" s="19"/>
      <c r="K146"/>
      <c r="L146"/>
      <c r="M146"/>
      <c r="N146" s="19"/>
      <c r="O146" s="19"/>
      <c r="P146" s="19"/>
      <c r="Q146" s="196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>
      <c r="A147" s="19"/>
      <c r="B147" s="71" t="s">
        <v>214</v>
      </c>
      <c r="C147" s="19"/>
      <c r="D147" s="63" t="s">
        <v>154</v>
      </c>
      <c r="E147" s="19"/>
      <c r="F147" s="19"/>
      <c r="G147" s="19"/>
      <c r="H147" s="19"/>
      <c r="I147" s="19"/>
      <c r="J147" s="19"/>
      <c r="K147"/>
      <c r="L147"/>
      <c r="M147"/>
      <c r="N147" s="19"/>
      <c r="O147" s="19"/>
      <c r="P147" s="19"/>
      <c r="Q147" s="196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>
      <c r="A148" s="19"/>
      <c r="B148" s="71" t="s">
        <v>215</v>
      </c>
      <c r="C148" s="19"/>
      <c r="D148" s="71" t="s">
        <v>107</v>
      </c>
      <c r="E148" s="19"/>
      <c r="F148" s="19"/>
      <c r="G148" s="19"/>
      <c r="H148" s="19"/>
      <c r="I148" s="19"/>
      <c r="J148" s="19"/>
      <c r="K148"/>
      <c r="L148"/>
      <c r="M148"/>
      <c r="N148" s="19"/>
      <c r="O148" s="19"/>
      <c r="P148" s="19"/>
      <c r="Q148" s="196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>
      <c r="A149" s="19"/>
      <c r="B149" s="71" t="s">
        <v>216</v>
      </c>
      <c r="C149" s="19"/>
      <c r="D149" s="71" t="s">
        <v>217</v>
      </c>
      <c r="E149" s="19"/>
      <c r="F149" s="19"/>
      <c r="G149" s="19"/>
      <c r="H149" s="19"/>
      <c r="I149" s="19"/>
      <c r="J149" s="19"/>
      <c r="K149"/>
      <c r="L149"/>
      <c r="M149"/>
      <c r="N149" s="19"/>
      <c r="O149" s="19"/>
      <c r="P149" s="19"/>
      <c r="Q149" s="196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>
      <c r="A150" s="19"/>
      <c r="B150" s="265" t="s">
        <v>218</v>
      </c>
      <c r="C150" s="19"/>
      <c r="D150" s="265" t="s">
        <v>219</v>
      </c>
      <c r="E150" s="19"/>
      <c r="F150" s="19"/>
      <c r="G150" s="19"/>
      <c r="H150" s="19"/>
      <c r="I150" s="19"/>
      <c r="J150" s="19"/>
      <c r="K150"/>
      <c r="L150"/>
      <c r="M150"/>
      <c r="N150" s="19"/>
      <c r="O150" s="19"/>
      <c r="P150" s="19"/>
      <c r="Q150" s="196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>
      <c r="A151" s="19"/>
      <c r="B151" s="277" t="s">
        <v>181</v>
      </c>
      <c r="C151" s="19"/>
      <c r="D151" s="277" t="s">
        <v>220</v>
      </c>
      <c r="E151" s="19"/>
      <c r="F151" s="19"/>
      <c r="G151" s="19"/>
      <c r="H151" s="19"/>
      <c r="I151" s="19"/>
      <c r="J151" s="19"/>
      <c r="K151"/>
      <c r="L151"/>
      <c r="M151"/>
      <c r="N151" s="19"/>
      <c r="O151" s="19"/>
      <c r="P151" s="19"/>
      <c r="Q151" s="196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>
      <c r="A152" s="19"/>
      <c r="B152" s="355"/>
      <c r="C152" s="19"/>
      <c r="D152" s="277" t="s">
        <v>89</v>
      </c>
      <c r="E152" s="19"/>
      <c r="F152" s="19"/>
      <c r="G152" s="19"/>
      <c r="H152" s="19"/>
      <c r="I152" s="19"/>
      <c r="J152" s="19"/>
      <c r="K152"/>
      <c r="L152"/>
      <c r="M152"/>
      <c r="N152" s="19"/>
      <c r="O152" s="19"/>
      <c r="P152" s="19"/>
      <c r="Q152" s="196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>
      <c r="A153" s="19"/>
      <c r="B153" s="237"/>
      <c r="C153" s="19"/>
      <c r="D153" s="71" t="s">
        <v>148</v>
      </c>
      <c r="E153" s="19"/>
      <c r="F153" s="19"/>
      <c r="G153" s="19"/>
      <c r="H153" s="19"/>
      <c r="I153" s="19"/>
      <c r="J153" s="19"/>
      <c r="K153"/>
      <c r="L153"/>
      <c r="M153"/>
      <c r="N153" s="19"/>
      <c r="O153" s="19"/>
      <c r="P153" s="19"/>
      <c r="Q153" s="196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>
      <c r="A154" s="19"/>
      <c r="B154" s="237"/>
      <c r="C154" s="19"/>
      <c r="D154" s="237"/>
      <c r="E154" s="19"/>
      <c r="F154" s="19"/>
      <c r="G154" s="19"/>
      <c r="H154" s="19"/>
      <c r="I154" s="19"/>
      <c r="J154" s="19"/>
      <c r="K154"/>
      <c r="L154"/>
      <c r="M154"/>
      <c r="N154" s="19"/>
      <c r="O154" s="19"/>
      <c r="P154" s="19"/>
      <c r="Q154" s="196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>
      <c r="A155" s="19"/>
      <c r="B155" s="266"/>
      <c r="C155" s="19"/>
      <c r="D155" s="266"/>
      <c r="E155" s="19"/>
      <c r="F155" s="19"/>
      <c r="G155" s="19"/>
      <c r="H155" s="19"/>
      <c r="I155" s="19"/>
      <c r="J155" s="19"/>
      <c r="K155"/>
      <c r="L155"/>
      <c r="M155"/>
      <c r="N155" s="19"/>
      <c r="O155" s="19"/>
      <c r="P155" s="19"/>
      <c r="Q155" s="196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>
      <c r="A156" s="19"/>
      <c r="B156" s="63"/>
      <c r="C156" s="19"/>
      <c r="D156" s="63"/>
      <c r="E156" s="19"/>
      <c r="F156" s="19"/>
      <c r="G156" s="19"/>
      <c r="H156" s="19"/>
      <c r="I156" s="19"/>
      <c r="J156" s="19"/>
      <c r="K156"/>
      <c r="L156"/>
      <c r="M156"/>
      <c r="N156" s="19"/>
      <c r="O156" s="19"/>
      <c r="P156" s="19"/>
      <c r="Q156" s="196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>
      <c r="A157" s="19"/>
      <c r="B157" s="74"/>
      <c r="C157" s="19"/>
      <c r="D157" s="63"/>
      <c r="E157" s="19"/>
      <c r="F157" s="19"/>
      <c r="G157" s="19"/>
      <c r="H157" s="19"/>
      <c r="I157" s="19"/>
      <c r="J157" s="19"/>
      <c r="K157"/>
      <c r="L157"/>
      <c r="M157"/>
      <c r="N157" s="19"/>
      <c r="O157" s="19"/>
      <c r="P157" s="19"/>
      <c r="Q157" s="196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>
      <c r="A158" s="19"/>
      <c r="B158" s="68" t="str">
        <f>B133&amp;" lag - aktivitetsserie"</f>
        <v>17 lag - aktivitetsserie</v>
      </c>
      <c r="C158" s="19"/>
      <c r="D158" s="63"/>
      <c r="E158" s="19"/>
      <c r="F158" s="19"/>
      <c r="G158" s="19"/>
      <c r="H158" s="19"/>
      <c r="I158" s="19"/>
      <c r="J158" s="19"/>
      <c r="K158"/>
      <c r="L158"/>
      <c r="M158"/>
      <c r="N158" s="19"/>
      <c r="O158" s="19"/>
      <c r="P158" s="19"/>
      <c r="Q158" s="196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s="22" customFormat="1">
      <c r="A159" s="66"/>
      <c r="B159" s="70" t="s">
        <v>204</v>
      </c>
      <c r="C159" s="19"/>
      <c r="D159" s="68" t="str">
        <f>D133&amp;" lag - aktivitetsserie"</f>
        <v>19 lag - aktivitetsserie</v>
      </c>
      <c r="E159" s="66"/>
      <c r="F159" s="19"/>
      <c r="G159" s="66"/>
      <c r="H159" s="66"/>
      <c r="I159" s="66"/>
      <c r="J159" s="66"/>
      <c r="K159"/>
      <c r="L159"/>
      <c r="M159"/>
      <c r="N159" s="66"/>
      <c r="O159" s="66"/>
      <c r="P159" s="66"/>
      <c r="Q159" s="196"/>
      <c r="R159" s="66"/>
      <c r="S159" s="66"/>
      <c r="T159" s="66"/>
      <c r="U159" s="66"/>
      <c r="V159" s="66"/>
      <c r="W159" s="66"/>
      <c r="X159" s="66"/>
      <c r="Y159" s="66"/>
      <c r="Z159" s="66"/>
    </row>
    <row r="160" spans="1:26" s="22" customFormat="1">
      <c r="A160" s="66"/>
      <c r="B160" s="66"/>
      <c r="C160" s="19"/>
      <c r="D160" s="70" t="s">
        <v>204</v>
      </c>
      <c r="E160" s="66"/>
      <c r="F160" s="19"/>
      <c r="G160" s="66"/>
      <c r="H160" s="66"/>
      <c r="I160" s="66"/>
      <c r="J160" s="66"/>
      <c r="K160"/>
      <c r="L160"/>
      <c r="M160"/>
      <c r="N160" s="66"/>
      <c r="O160" s="66"/>
      <c r="P160" s="66"/>
      <c r="Q160" s="196"/>
      <c r="R160" s="66"/>
      <c r="S160" s="66"/>
      <c r="T160" s="66"/>
      <c r="U160" s="66"/>
      <c r="V160" s="66"/>
      <c r="W160" s="66"/>
      <c r="X160" s="66"/>
      <c r="Y160" s="66"/>
      <c r="Z160" s="66"/>
    </row>
    <row r="161" spans="1:26" s="22" customFormat="1">
      <c r="A161" s="66"/>
      <c r="B161" s="67"/>
      <c r="C161" s="66"/>
      <c r="D161" s="67"/>
      <c r="E161" s="66"/>
      <c r="F161" s="19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196"/>
      <c r="R161" s="66"/>
      <c r="S161" s="66"/>
      <c r="T161" s="66"/>
      <c r="U161" s="66"/>
      <c r="V161" s="66"/>
      <c r="W161" s="66"/>
      <c r="X161" s="66"/>
      <c r="Y161" s="66"/>
      <c r="Z161" s="66"/>
    </row>
    <row r="162" spans="1:26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6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6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21">
      <c r="A164" s="60"/>
      <c r="B164" s="5" t="s">
        <v>221</v>
      </c>
      <c r="C164" s="60"/>
      <c r="D164" s="6">
        <f>(SUM(B166:N166))</f>
        <v>97</v>
      </c>
      <c r="E164" s="6" t="s">
        <v>6</v>
      </c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196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>
      <c r="A165" s="19"/>
      <c r="B165" s="19"/>
      <c r="C165" s="19"/>
      <c r="D165" s="73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6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>
      <c r="A166" s="19"/>
      <c r="B166" s="61">
        <f>COUNTA(B168:B201)</f>
        <v>34</v>
      </c>
      <c r="C166" s="19"/>
      <c r="D166" s="61">
        <f>COUNTA(D168:D190)</f>
        <v>23</v>
      </c>
      <c r="E166" s="19"/>
      <c r="F166" s="61">
        <f>COUNTA(F168:F189)</f>
        <v>22</v>
      </c>
      <c r="G166" s="19"/>
      <c r="H166" s="19"/>
      <c r="I166" s="19"/>
      <c r="J166" s="19"/>
      <c r="K166" s="19"/>
      <c r="L166" s="61">
        <f>COUNTA(L168:L185)</f>
        <v>18</v>
      </c>
      <c r="M166" s="19"/>
      <c r="N166" s="198"/>
      <c r="O166" s="19"/>
      <c r="P166" s="73"/>
      <c r="Q166" s="196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>
      <c r="A167" s="19"/>
      <c r="B167" s="248" t="s">
        <v>222</v>
      </c>
      <c r="C167" s="19"/>
      <c r="D167" s="249" t="s">
        <v>223</v>
      </c>
      <c r="E167" s="19"/>
      <c r="F167" s="249" t="s">
        <v>224</v>
      </c>
      <c r="G167" s="19"/>
      <c r="H167" s="19"/>
      <c r="I167" s="19"/>
      <c r="J167" s="19"/>
      <c r="K167" s="19"/>
      <c r="L167" s="9" t="s">
        <v>225</v>
      </c>
      <c r="M167" s="19"/>
      <c r="N167" s="111" t="s">
        <v>226</v>
      </c>
      <c r="O167" s="19"/>
      <c r="P167" s="111"/>
      <c r="Q167" s="196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>
      <c r="A168" s="19"/>
      <c r="B168" s="346" t="s">
        <v>29</v>
      </c>
      <c r="C168" s="2"/>
      <c r="D168" s="346" t="s">
        <v>23</v>
      </c>
      <c r="E168" s="19"/>
      <c r="F168" s="253" t="s">
        <v>124</v>
      </c>
      <c r="G168" s="19"/>
      <c r="H168" s="19"/>
      <c r="I168" s="19"/>
      <c r="J168" s="19"/>
      <c r="K168" s="19"/>
      <c r="L168" s="321" t="s">
        <v>126</v>
      </c>
      <c r="M168" s="19"/>
      <c r="N168" s="171"/>
      <c r="O168" s="19"/>
      <c r="P168" s="172"/>
      <c r="Q168" s="196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>
      <c r="A169" s="19"/>
      <c r="B169" s="346" t="s">
        <v>36</v>
      </c>
      <c r="C169" s="2"/>
      <c r="D169" s="346" t="s">
        <v>127</v>
      </c>
      <c r="E169" s="19"/>
      <c r="F169" s="253" t="s">
        <v>15</v>
      </c>
      <c r="G169" s="19"/>
      <c r="H169" s="19"/>
      <c r="I169" s="19"/>
      <c r="J169" s="19"/>
      <c r="K169" s="19"/>
      <c r="L169" s="321" t="s">
        <v>27</v>
      </c>
      <c r="M169" s="19"/>
      <c r="N169" s="171"/>
      <c r="O169" s="19"/>
      <c r="P169" s="19"/>
      <c r="Q169" s="50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>
      <c r="A170" s="19"/>
      <c r="B170" s="346" t="s">
        <v>31</v>
      </c>
      <c r="C170" s="2"/>
      <c r="D170" s="347" t="s">
        <v>227</v>
      </c>
      <c r="E170" s="19"/>
      <c r="F170" s="253" t="s">
        <v>22</v>
      </c>
      <c r="G170" s="19"/>
      <c r="H170" s="19"/>
      <c r="I170" s="19"/>
      <c r="J170" s="19"/>
      <c r="K170" s="19"/>
      <c r="L170" s="169" t="s">
        <v>41</v>
      </c>
      <c r="M170" s="19"/>
      <c r="N170" s="171"/>
      <c r="O170" s="19"/>
      <c r="P170" s="171"/>
      <c r="Q170" s="138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>
      <c r="A171" s="19"/>
      <c r="B171" s="346" t="s">
        <v>38</v>
      </c>
      <c r="C171" s="2"/>
      <c r="D171" s="346" t="s">
        <v>228</v>
      </c>
      <c r="E171" s="19"/>
      <c r="F171" s="253" t="s">
        <v>16</v>
      </c>
      <c r="G171" s="19"/>
      <c r="H171" s="19"/>
      <c r="I171" s="19"/>
      <c r="J171" s="19"/>
      <c r="K171" s="19"/>
      <c r="L171" s="170" t="s">
        <v>229</v>
      </c>
      <c r="M171" s="19"/>
      <c r="N171" s="172"/>
      <c r="O171" s="19"/>
      <c r="P171" s="171"/>
      <c r="Q171" s="138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>
      <c r="A172" s="19"/>
      <c r="B172" s="346" t="s">
        <v>32</v>
      </c>
      <c r="C172" s="2"/>
      <c r="D172" s="346" t="s">
        <v>17</v>
      </c>
      <c r="E172" s="19"/>
      <c r="F172" s="254" t="s">
        <v>57</v>
      </c>
      <c r="G172" s="19"/>
      <c r="H172" s="19"/>
      <c r="I172" s="19"/>
      <c r="J172" s="19"/>
      <c r="K172" s="19"/>
      <c r="L172" s="170" t="s">
        <v>191</v>
      </c>
      <c r="M172" s="19"/>
      <c r="N172" s="172"/>
      <c r="O172" s="19"/>
      <c r="P172" s="171"/>
      <c r="Q172" s="196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>
      <c r="A173" s="19"/>
      <c r="B173" s="346" t="s">
        <v>135</v>
      </c>
      <c r="C173" s="2"/>
      <c r="D173" s="346" t="s">
        <v>24</v>
      </c>
      <c r="E173" s="19"/>
      <c r="F173" s="254" t="s">
        <v>64</v>
      </c>
      <c r="G173" s="19"/>
      <c r="H173" s="19"/>
      <c r="I173" s="19"/>
      <c r="J173" s="19"/>
      <c r="K173" s="19"/>
      <c r="L173" s="321" t="s">
        <v>62</v>
      </c>
      <c r="M173" s="19"/>
      <c r="N173" s="172"/>
      <c r="O173" s="19"/>
      <c r="P173" s="171"/>
      <c r="Q173" s="196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>
      <c r="A174" s="19"/>
      <c r="B174" s="346" t="s">
        <v>138</v>
      </c>
      <c r="C174" s="2"/>
      <c r="D174" s="346" t="s">
        <v>30</v>
      </c>
      <c r="E174" s="19"/>
      <c r="F174" s="253" t="s">
        <v>47</v>
      </c>
      <c r="G174" s="19"/>
      <c r="H174" s="19"/>
      <c r="I174" s="19"/>
      <c r="J174" s="19"/>
      <c r="K174" s="19"/>
      <c r="L174" s="321" t="s">
        <v>69</v>
      </c>
      <c r="M174" s="19"/>
      <c r="N174" s="172"/>
      <c r="O174" s="19"/>
      <c r="P174" s="172"/>
      <c r="Q174" s="196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>
      <c r="A175" s="19"/>
      <c r="B175" s="346" t="s">
        <v>190</v>
      </c>
      <c r="C175" s="26"/>
      <c r="D175" s="347" t="s">
        <v>37</v>
      </c>
      <c r="E175" s="19"/>
      <c r="F175" s="253" t="s">
        <v>230</v>
      </c>
      <c r="G175" s="19"/>
      <c r="H175" s="19"/>
      <c r="I175" s="19"/>
      <c r="J175" s="19"/>
      <c r="K175" s="19"/>
      <c r="L175" s="199" t="s">
        <v>76</v>
      </c>
      <c r="M175" s="19"/>
      <c r="N175" s="172"/>
      <c r="O175" s="19"/>
      <c r="P175" s="172"/>
      <c r="Q175" s="196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>
      <c r="A176" s="19"/>
      <c r="B176" s="346" t="s">
        <v>134</v>
      </c>
      <c r="C176" s="2"/>
      <c r="D176" s="347" t="s">
        <v>208</v>
      </c>
      <c r="E176" s="19"/>
      <c r="F176" s="253" t="s">
        <v>231</v>
      </c>
      <c r="G176" s="19"/>
      <c r="H176" s="19"/>
      <c r="I176" s="19"/>
      <c r="J176" s="19"/>
      <c r="K176" s="19"/>
      <c r="L176" s="199" t="s">
        <v>90</v>
      </c>
      <c r="M176" s="19"/>
      <c r="N176" s="110"/>
      <c r="O176" s="19"/>
      <c r="P176" s="172"/>
      <c r="Q176" s="196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>
      <c r="A177" s="19"/>
      <c r="B177" s="346" t="s">
        <v>192</v>
      </c>
      <c r="C177" s="2"/>
      <c r="D177" s="347" t="s">
        <v>40</v>
      </c>
      <c r="E177" s="19"/>
      <c r="F177" s="253" t="s">
        <v>232</v>
      </c>
      <c r="G177" s="19"/>
      <c r="H177" s="19"/>
      <c r="I177" s="19"/>
      <c r="J177" s="19"/>
      <c r="K177" s="19"/>
      <c r="L177" s="386" t="s">
        <v>153</v>
      </c>
      <c r="M177" s="19"/>
      <c r="N177" s="110"/>
      <c r="O177" s="19"/>
      <c r="P177" s="110"/>
      <c r="Q177" s="196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>
      <c r="A178" s="19"/>
      <c r="B178" s="347" t="s">
        <v>66</v>
      </c>
      <c r="C178" s="2"/>
      <c r="D178" s="347" t="s">
        <v>25</v>
      </c>
      <c r="E178" s="19"/>
      <c r="F178" s="253" t="s">
        <v>233</v>
      </c>
      <c r="G178" s="19"/>
      <c r="H178" s="19"/>
      <c r="I178" s="19"/>
      <c r="J178" s="19"/>
      <c r="K178" s="19"/>
      <c r="L178" s="215" t="s">
        <v>156</v>
      </c>
      <c r="M178" s="19"/>
      <c r="N178" s="73"/>
      <c r="O178" s="19"/>
      <c r="P178" s="110"/>
      <c r="Q178" s="196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>
      <c r="A179" s="19"/>
      <c r="B179" s="347" t="s">
        <v>33</v>
      </c>
      <c r="C179" s="2"/>
      <c r="D179" s="347" t="s">
        <v>73</v>
      </c>
      <c r="E179" s="19"/>
      <c r="F179" s="253" t="s">
        <v>42</v>
      </c>
      <c r="G179" s="19"/>
      <c r="H179" s="19"/>
      <c r="I179" s="19"/>
      <c r="J179" s="19"/>
      <c r="K179" s="19"/>
      <c r="L179" s="387" t="s">
        <v>111</v>
      </c>
      <c r="M179" s="19"/>
      <c r="N179" s="19"/>
      <c r="O179" s="19"/>
      <c r="P179" s="73"/>
      <c r="Q179" s="196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s="22" customFormat="1">
      <c r="A180" s="66"/>
      <c r="B180" s="347" t="s">
        <v>139</v>
      </c>
      <c r="C180" s="2"/>
      <c r="D180" s="346" t="s">
        <v>178</v>
      </c>
      <c r="E180" s="66"/>
      <c r="F180" s="253" t="s">
        <v>179</v>
      </c>
      <c r="G180" s="66"/>
      <c r="H180" s="19"/>
      <c r="I180" s="66"/>
      <c r="J180"/>
      <c r="K180" s="66"/>
      <c r="L180" s="323" t="s">
        <v>112</v>
      </c>
      <c r="M180" s="19"/>
      <c r="N180" s="66"/>
      <c r="O180" s="19"/>
      <c r="P180" s="73"/>
      <c r="Q180" s="196"/>
      <c r="R180" s="66"/>
      <c r="S180" s="66"/>
      <c r="T180" s="66"/>
      <c r="U180" s="66"/>
      <c r="V180" s="66"/>
      <c r="W180" s="66"/>
      <c r="X180" s="66"/>
      <c r="Y180" s="66"/>
      <c r="Z180" s="66"/>
    </row>
    <row r="181" spans="1:26" s="22" customFormat="1">
      <c r="A181" s="66"/>
      <c r="B181" s="347" t="s">
        <v>143</v>
      </c>
      <c r="C181" s="2"/>
      <c r="D181" s="346" t="s">
        <v>145</v>
      </c>
      <c r="E181" s="66"/>
      <c r="F181" s="254" t="s">
        <v>94</v>
      </c>
      <c r="G181" s="66"/>
      <c r="H181" s="19"/>
      <c r="I181" s="66"/>
      <c r="J181" s="66"/>
      <c r="K181" s="66"/>
      <c r="L181" s="199" t="s">
        <v>163</v>
      </c>
      <c r="M181" s="19"/>
      <c r="N181" s="66"/>
      <c r="O181" s="19"/>
      <c r="P181" s="66"/>
      <c r="Q181" s="196"/>
      <c r="R181" s="66"/>
      <c r="S181" s="66"/>
      <c r="T181" s="66"/>
      <c r="U181" s="66"/>
      <c r="V181" s="66"/>
      <c r="W181" s="66"/>
      <c r="X181" s="66"/>
      <c r="Y181" s="66"/>
      <c r="Z181" s="66"/>
    </row>
    <row r="182" spans="1:26" s="22" customFormat="1">
      <c r="A182" s="66"/>
      <c r="B182" s="347" t="s">
        <v>52</v>
      </c>
      <c r="C182" s="16"/>
      <c r="D182" s="346" t="s">
        <v>144</v>
      </c>
      <c r="E182" s="66"/>
      <c r="F182" s="254" t="s">
        <v>181</v>
      </c>
      <c r="G182" s="66"/>
      <c r="H182" s="66"/>
      <c r="I182" s="67"/>
      <c r="J182" s="66"/>
      <c r="K182" s="66"/>
      <c r="L182" s="199" t="s">
        <v>201</v>
      </c>
      <c r="M182" s="66"/>
      <c r="N182" s="66"/>
      <c r="O182" s="66"/>
      <c r="P182" s="66"/>
      <c r="Q182" s="196"/>
      <c r="R182" s="66"/>
      <c r="S182" s="66"/>
      <c r="T182" s="66"/>
      <c r="U182" s="66"/>
      <c r="V182" s="66"/>
      <c r="W182" s="66"/>
      <c r="X182" s="66"/>
      <c r="Y182" s="66"/>
      <c r="Z182" s="66"/>
    </row>
    <row r="183" spans="1:26" s="22" customFormat="1">
      <c r="A183" s="66"/>
      <c r="B183" s="347" t="s">
        <v>14</v>
      </c>
      <c r="C183" s="16"/>
      <c r="D183" s="346" t="s">
        <v>147</v>
      </c>
      <c r="E183" s="73"/>
      <c r="F183" s="254" t="s">
        <v>152</v>
      </c>
      <c r="G183" s="66"/>
      <c r="H183" s="66"/>
      <c r="I183" s="67"/>
      <c r="J183" s="73"/>
      <c r="K183" s="66"/>
      <c r="L183" s="322" t="s">
        <v>234</v>
      </c>
      <c r="M183" s="66"/>
      <c r="N183" s="19"/>
      <c r="O183" s="19"/>
      <c r="P183" s="19"/>
      <c r="Q183" s="196"/>
      <c r="R183" s="66"/>
      <c r="S183" s="66"/>
      <c r="T183" s="66"/>
      <c r="U183" s="66"/>
      <c r="V183" s="66"/>
      <c r="W183" s="66"/>
      <c r="X183" s="66"/>
      <c r="Y183" s="66"/>
      <c r="Z183" s="66"/>
    </row>
    <row r="184" spans="1:26">
      <c r="A184" s="19"/>
      <c r="B184" s="347" t="s">
        <v>175</v>
      </c>
      <c r="C184" s="2"/>
      <c r="D184" s="347" t="s">
        <v>148</v>
      </c>
      <c r="E184" s="73"/>
      <c r="F184" s="254" t="s">
        <v>154</v>
      </c>
      <c r="G184" s="19"/>
      <c r="H184" s="19"/>
      <c r="I184" s="73"/>
      <c r="J184" s="198"/>
      <c r="K184" s="19"/>
      <c r="L184" s="199" t="s">
        <v>115</v>
      </c>
      <c r="M184" s="3"/>
      <c r="N184" s="19"/>
      <c r="O184" s="19"/>
      <c r="P184" s="19"/>
      <c r="Q184" s="196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>
      <c r="A185" s="19"/>
      <c r="B185" s="347" t="s">
        <v>177</v>
      </c>
      <c r="C185" s="27"/>
      <c r="D185" s="346" t="s">
        <v>235</v>
      </c>
      <c r="E185" s="89"/>
      <c r="F185" s="253" t="s">
        <v>219</v>
      </c>
      <c r="G185" s="19"/>
      <c r="H185" s="19"/>
      <c r="I185" s="89"/>
      <c r="J185" s="93"/>
      <c r="K185" s="19"/>
      <c r="L185" s="322" t="s">
        <v>236</v>
      </c>
      <c r="M185" s="25"/>
      <c r="N185" s="19"/>
      <c r="O185" s="19"/>
      <c r="P185" s="19"/>
      <c r="Q185" s="196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>
      <c r="A186" s="19"/>
      <c r="B186" s="346" t="s">
        <v>101</v>
      </c>
      <c r="C186" s="27"/>
      <c r="D186" s="346" t="s">
        <v>102</v>
      </c>
      <c r="E186" s="89"/>
      <c r="F186" s="253" t="s">
        <v>89</v>
      </c>
      <c r="G186" s="19"/>
      <c r="H186" s="19"/>
      <c r="I186" s="89"/>
      <c r="J186" s="19"/>
      <c r="K186" s="19"/>
      <c r="L186" s="41" t="str">
        <f>L166&amp;" lag "</f>
        <v xml:space="preserve">18 lag </v>
      </c>
      <c r="M186" s="25"/>
      <c r="N186" s="19"/>
      <c r="O186" s="19"/>
      <c r="P186" s="19"/>
      <c r="Q186" s="138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>
      <c r="A187" s="19"/>
      <c r="B187" s="346" t="s">
        <v>237</v>
      </c>
      <c r="C187" s="27"/>
      <c r="D187" s="346" t="s">
        <v>100</v>
      </c>
      <c r="E187" s="89"/>
      <c r="F187" s="253" t="s">
        <v>162</v>
      </c>
      <c r="G187" s="19"/>
      <c r="H187" s="19"/>
      <c r="I187" s="89"/>
      <c r="J187" s="19"/>
      <c r="K187" s="19"/>
      <c r="L187" s="173" t="s">
        <v>238</v>
      </c>
      <c r="M187" s="25"/>
      <c r="N187" s="19"/>
      <c r="O187" s="19"/>
      <c r="P187" s="19"/>
      <c r="Q187" s="196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>
      <c r="A188" s="19"/>
      <c r="B188" s="346" t="s">
        <v>239</v>
      </c>
      <c r="C188" s="27"/>
      <c r="D188" s="347" t="s">
        <v>155</v>
      </c>
      <c r="E188" s="89"/>
      <c r="F188" s="255" t="s">
        <v>107</v>
      </c>
      <c r="G188" s="19"/>
      <c r="H188" s="19"/>
      <c r="I188" s="89"/>
      <c r="J188" s="19"/>
      <c r="K188" s="19"/>
      <c r="L188" s="19"/>
      <c r="M188" s="25"/>
      <c r="N188" s="19"/>
      <c r="O188" s="19"/>
      <c r="P188" s="19"/>
      <c r="Q188" s="196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>
      <c r="A189" s="19"/>
      <c r="B189" s="346" t="s">
        <v>150</v>
      </c>
      <c r="C189" s="27"/>
      <c r="D189" s="376" t="s">
        <v>96</v>
      </c>
      <c r="E189" s="89"/>
      <c r="F189" s="255" t="s">
        <v>60</v>
      </c>
      <c r="G189" s="19"/>
      <c r="H189" s="19"/>
      <c r="I189" s="89"/>
      <c r="J189" s="19"/>
      <c r="K189" s="19"/>
      <c r="L189" s="19"/>
      <c r="M189" s="25"/>
      <c r="N189" s="19"/>
      <c r="O189" s="19"/>
      <c r="P189" s="19"/>
      <c r="Q189" s="196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>
      <c r="A190" s="19"/>
      <c r="B190" s="346" t="s">
        <v>198</v>
      </c>
      <c r="C190" s="27"/>
      <c r="D190" s="373" t="s">
        <v>240</v>
      </c>
      <c r="E190" s="89"/>
      <c r="F190" s="231"/>
      <c r="G190" s="19"/>
      <c r="H190" s="19"/>
      <c r="I190" s="89"/>
      <c r="J190" s="19"/>
      <c r="K190" s="19"/>
      <c r="L190" s="19"/>
      <c r="M190" s="25"/>
      <c r="N190" s="19"/>
      <c r="O190" s="19"/>
      <c r="P190" s="19"/>
      <c r="Q190" s="196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>
      <c r="A191" s="19"/>
      <c r="B191" s="346" t="s">
        <v>81</v>
      </c>
      <c r="C191" s="27"/>
      <c r="D191" s="377"/>
      <c r="E191" s="89"/>
      <c r="F191" s="231"/>
      <c r="G191" s="19"/>
      <c r="H191" s="19"/>
      <c r="I191" s="89"/>
      <c r="J191" s="19"/>
      <c r="K191" s="19"/>
      <c r="L191" s="19"/>
      <c r="M191" s="25"/>
      <c r="N191" s="19"/>
      <c r="O191" s="19"/>
      <c r="P191" s="19"/>
      <c r="Q191" s="196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>
      <c r="A192" s="19"/>
      <c r="B192" s="346" t="s">
        <v>87</v>
      </c>
      <c r="C192" s="27"/>
      <c r="D192" s="250" t="s">
        <v>241</v>
      </c>
      <c r="E192" s="89"/>
      <c r="F192" s="316" t="s">
        <v>241</v>
      </c>
      <c r="G192" s="19"/>
      <c r="H192" s="19"/>
      <c r="I192" s="89"/>
      <c r="J192" s="19"/>
      <c r="K192" s="19"/>
      <c r="L192" s="19"/>
      <c r="M192" s="25"/>
      <c r="N192" s="19"/>
      <c r="O192" s="19"/>
      <c r="P192" s="19"/>
      <c r="Q192" s="196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>
      <c r="A193" s="19"/>
      <c r="B193" s="346" t="s">
        <v>56</v>
      </c>
      <c r="C193" s="27"/>
      <c r="D193" s="250" t="s">
        <v>242</v>
      </c>
      <c r="E193" s="89"/>
      <c r="F193" s="250" t="s">
        <v>242</v>
      </c>
      <c r="G193" s="19"/>
      <c r="H193" s="19"/>
      <c r="I193" s="89"/>
      <c r="J193" s="19"/>
      <c r="K193" s="19"/>
      <c r="L193" s="19"/>
      <c r="M193" s="25"/>
      <c r="N193" s="19"/>
      <c r="O193" s="19"/>
      <c r="P193" s="19"/>
      <c r="Q193" s="196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>
      <c r="A194" s="19"/>
      <c r="B194" s="346" t="s">
        <v>63</v>
      </c>
      <c r="C194" s="27"/>
      <c r="D194" s="19"/>
      <c r="E194" s="93"/>
      <c r="F194" s="19"/>
      <c r="G194" s="19"/>
      <c r="H194" s="19"/>
      <c r="I194" s="89"/>
      <c r="J194" s="19"/>
      <c r="K194" s="19"/>
      <c r="L194" s="19"/>
      <c r="M194" s="25"/>
      <c r="N194" s="19"/>
      <c r="O194" s="19"/>
      <c r="P194" s="19"/>
      <c r="Q194" s="196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>
      <c r="A195" s="19"/>
      <c r="B195" s="346" t="s">
        <v>182</v>
      </c>
      <c r="C195" s="27"/>
      <c r="D195" s="315"/>
      <c r="E195" s="27"/>
      <c r="F195" s="315"/>
      <c r="G195" s="89"/>
      <c r="H195" s="19"/>
      <c r="I195" s="89"/>
      <c r="J195" s="19"/>
      <c r="K195" s="19"/>
      <c r="L195" s="19"/>
      <c r="M195" s="25"/>
      <c r="N195" s="19"/>
      <c r="O195" s="19"/>
      <c r="P195" s="19"/>
      <c r="Q195" s="196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>
      <c r="A196" s="19"/>
      <c r="B196" s="347" t="s">
        <v>99</v>
      </c>
      <c r="C196" s="27"/>
      <c r="D196" s="209"/>
      <c r="E196" s="27"/>
      <c r="F196" s="315"/>
      <c r="G196" s="89"/>
      <c r="H196" s="19"/>
      <c r="I196" s="89"/>
      <c r="J196" s="19"/>
      <c r="K196" s="19"/>
      <c r="L196" s="19"/>
      <c r="M196" s="25"/>
      <c r="N196" s="19"/>
      <c r="O196" s="19"/>
      <c r="P196" s="19"/>
      <c r="Q196" s="196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>
      <c r="A197" s="19"/>
      <c r="B197" s="346" t="s">
        <v>243</v>
      </c>
      <c r="C197" s="27"/>
      <c r="D197" s="315"/>
      <c r="E197" s="27"/>
      <c r="F197" s="315"/>
      <c r="G197" s="89"/>
      <c r="H197" s="19"/>
      <c r="I197" s="89"/>
      <c r="J197" s="19"/>
      <c r="K197" s="19"/>
      <c r="L197" s="19"/>
      <c r="M197" s="25"/>
      <c r="N197" s="19"/>
      <c r="O197" s="19"/>
      <c r="P197" s="19"/>
      <c r="Q197" s="196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>
      <c r="A198" s="19"/>
      <c r="B198" s="346" t="s">
        <v>244</v>
      </c>
      <c r="C198" s="27"/>
      <c r="D198" s="315"/>
      <c r="E198" s="27"/>
      <c r="F198" s="315"/>
      <c r="G198" s="89"/>
      <c r="H198" s="19"/>
      <c r="I198" s="89"/>
      <c r="J198" s="19"/>
      <c r="K198" s="19"/>
      <c r="L198" s="19"/>
      <c r="M198" s="25"/>
      <c r="N198" s="19"/>
      <c r="O198" s="19"/>
      <c r="P198" s="19"/>
      <c r="Q198" s="196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>
      <c r="A199" s="19"/>
      <c r="B199" s="372" t="s">
        <v>82</v>
      </c>
      <c r="C199" s="27"/>
      <c r="D199" s="315"/>
      <c r="E199" s="27"/>
      <c r="F199" s="315"/>
      <c r="G199" s="89"/>
      <c r="H199" s="19"/>
      <c r="I199" s="89"/>
      <c r="J199" s="19"/>
      <c r="K199" s="19"/>
      <c r="L199" s="19"/>
      <c r="M199" s="27"/>
      <c r="N199" s="19"/>
      <c r="O199" s="19"/>
      <c r="P199" s="19"/>
      <c r="Q199" s="196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>
      <c r="A200" s="19"/>
      <c r="B200" s="373" t="s">
        <v>91</v>
      </c>
      <c r="C200" s="27"/>
      <c r="D200" s="315"/>
      <c r="E200" s="27"/>
      <c r="F200" s="315"/>
      <c r="G200" s="89"/>
      <c r="H200" s="19"/>
      <c r="I200" s="89"/>
      <c r="J200" s="19"/>
      <c r="K200" s="19"/>
      <c r="L200" s="19"/>
      <c r="M200" s="27"/>
      <c r="N200" s="19"/>
      <c r="O200" s="19"/>
      <c r="P200" s="19"/>
      <c r="Q200" s="196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>
      <c r="A201" s="19"/>
      <c r="B201" s="371" t="s">
        <v>80</v>
      </c>
      <c r="C201" s="27"/>
      <c r="D201" s="172"/>
      <c r="E201" s="27"/>
      <c r="F201" s="315"/>
      <c r="G201" s="89"/>
      <c r="H201" s="19"/>
      <c r="I201" s="89"/>
      <c r="J201" s="19"/>
      <c r="K201" s="19"/>
      <c r="L201" s="19"/>
      <c r="M201" s="27"/>
      <c r="N201" s="19"/>
      <c r="O201" s="19"/>
      <c r="P201" s="19"/>
      <c r="Q201" s="196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s="22" customFormat="1">
      <c r="A202" s="66"/>
      <c r="B202" s="374" t="s">
        <v>245</v>
      </c>
      <c r="C202" s="92"/>
      <c r="D202" s="251"/>
      <c r="E202" s="27"/>
      <c r="F202" s="73"/>
      <c r="G202" s="73"/>
      <c r="H202" s="73"/>
      <c r="I202" s="89"/>
      <c r="J202" s="251"/>
      <c r="K202" s="66"/>
      <c r="L202" s="66"/>
      <c r="M202" s="66"/>
      <c r="N202" s="66"/>
      <c r="O202" s="66"/>
      <c r="P202" s="66"/>
      <c r="Q202" s="196"/>
      <c r="R202" s="66"/>
      <c r="S202" s="66"/>
      <c r="T202" s="66"/>
      <c r="U202" s="66"/>
      <c r="V202" s="66"/>
      <c r="W202" s="66"/>
      <c r="X202" s="66"/>
      <c r="Y202" s="66"/>
      <c r="Z202" s="66"/>
    </row>
    <row r="203" spans="1:26" s="22" customFormat="1">
      <c r="A203" s="66"/>
      <c r="B203" s="375" t="s">
        <v>246</v>
      </c>
      <c r="C203" s="93"/>
      <c r="D203" s="251"/>
      <c r="E203" s="27"/>
      <c r="F203" s="66"/>
      <c r="G203" s="66"/>
      <c r="H203" s="66"/>
      <c r="I203" s="89"/>
      <c r="J203" s="251"/>
      <c r="K203" s="66"/>
      <c r="L203" s="66"/>
      <c r="M203" s="66"/>
      <c r="N203" s="66"/>
      <c r="O203" s="66"/>
      <c r="P203" s="66"/>
      <c r="Q203" s="196"/>
      <c r="R203" s="66"/>
      <c r="S203" s="66"/>
      <c r="T203" s="66"/>
      <c r="U203" s="66"/>
      <c r="V203" s="66"/>
      <c r="W203" s="66"/>
      <c r="X203" s="66"/>
      <c r="Y203" s="66"/>
      <c r="Z203" s="66"/>
    </row>
    <row r="204" spans="1:26" s="22" customFormat="1">
      <c r="A204" s="66"/>
      <c r="B204" s="69"/>
      <c r="C204" s="69"/>
      <c r="D204" s="19"/>
      <c r="E204" s="19"/>
      <c r="F204" s="69"/>
      <c r="G204" s="69"/>
      <c r="H204" s="66"/>
      <c r="I204" s="66"/>
      <c r="J204" s="66"/>
      <c r="K204" s="66"/>
      <c r="L204" s="66"/>
      <c r="M204" s="66"/>
      <c r="N204" s="66"/>
      <c r="O204" s="66"/>
      <c r="P204" s="66"/>
      <c r="Q204" s="196"/>
      <c r="R204" s="66"/>
      <c r="S204" s="66"/>
      <c r="T204" s="66"/>
      <c r="U204" s="66"/>
      <c r="V204" s="66"/>
      <c r="W204" s="66"/>
      <c r="X204" s="66"/>
      <c r="Y204" s="66"/>
      <c r="Z204" s="66"/>
    </row>
    <row r="205" spans="1:26" s="22" customFormat="1">
      <c r="A205" s="66"/>
      <c r="B205" s="69"/>
      <c r="C205" s="69"/>
      <c r="D205" s="19"/>
      <c r="E205" s="19"/>
      <c r="F205" s="69"/>
      <c r="G205" s="69"/>
      <c r="H205" s="66"/>
      <c r="I205" s="66"/>
      <c r="J205" s="66"/>
      <c r="K205" s="66"/>
      <c r="L205" s="66"/>
      <c r="M205" s="66"/>
      <c r="N205" s="66"/>
      <c r="O205" s="66"/>
      <c r="P205" s="66"/>
      <c r="Q205" s="196"/>
      <c r="R205" s="66"/>
      <c r="S205" s="66"/>
      <c r="T205" s="66"/>
      <c r="U205" s="66"/>
      <c r="V205" s="66"/>
      <c r="W205" s="66"/>
      <c r="X205" s="66"/>
      <c r="Y205" s="66"/>
      <c r="Z205" s="66"/>
    </row>
    <row r="206" spans="1:26" s="22" customFormat="1">
      <c r="A206" s="66"/>
      <c r="B206" s="28"/>
      <c r="C206" s="28"/>
      <c r="D206" s="19"/>
      <c r="E206" s="19"/>
      <c r="F206" s="28"/>
      <c r="G206" s="28"/>
      <c r="H206" s="29"/>
      <c r="I206" s="66"/>
      <c r="J206" s="66"/>
      <c r="K206" s="66"/>
      <c r="L206" s="66"/>
      <c r="M206" s="66"/>
      <c r="N206" s="66"/>
      <c r="O206" s="66"/>
      <c r="P206" s="66"/>
      <c r="Q206" s="196"/>
      <c r="R206" s="66"/>
      <c r="S206" s="66"/>
      <c r="T206" s="66"/>
      <c r="U206" s="66"/>
      <c r="V206" s="66"/>
      <c r="W206" s="66"/>
      <c r="X206" s="66"/>
      <c r="Y206" s="66"/>
      <c r="Z206" s="66"/>
    </row>
    <row r="207" spans="1:26" ht="21">
      <c r="A207" s="60"/>
      <c r="B207" s="5" t="s">
        <v>247</v>
      </c>
      <c r="C207" s="60"/>
      <c r="D207" s="6">
        <f>(SUM(B209:P209))+SUM(B241:J241)</f>
        <v>45</v>
      </c>
      <c r="E207" s="6" t="s">
        <v>6</v>
      </c>
      <c r="F207" s="60"/>
      <c r="G207" s="60"/>
      <c r="H207" s="60"/>
      <c r="I207" s="60"/>
      <c r="J207" s="60"/>
      <c r="K207" s="60"/>
      <c r="L207" s="267"/>
      <c r="M207" s="60"/>
      <c r="N207" s="60"/>
      <c r="O207" s="60"/>
      <c r="P207" s="60"/>
      <c r="Q207" s="196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s="22" customFormat="1" ht="15.75">
      <c r="A208" s="66"/>
      <c r="B208" s="69"/>
      <c r="C208" s="69"/>
      <c r="D208" s="19"/>
      <c r="E208" s="19"/>
      <c r="F208" s="69"/>
      <c r="G208" s="69"/>
      <c r="H208" s="69"/>
      <c r="I208" s="66"/>
      <c r="J208" s="66"/>
      <c r="K208" s="66"/>
      <c r="L208" s="320"/>
      <c r="M208"/>
      <c r="N208"/>
      <c r="O208"/>
      <c r="P208"/>
      <c r="Q208" s="196"/>
      <c r="R208" s="66"/>
      <c r="S208" s="66"/>
      <c r="T208" s="66"/>
      <c r="U208" s="66"/>
      <c r="V208" s="66"/>
      <c r="W208" s="66"/>
      <c r="X208" s="66"/>
      <c r="Y208" s="66"/>
      <c r="Z208" s="66"/>
    </row>
    <row r="209" spans="1:26" s="22" customFormat="1">
      <c r="A209" s="66"/>
      <c r="B209" s="8">
        <f>COUNTA(B211:B219)</f>
        <v>9</v>
      </c>
      <c r="C209" s="69"/>
      <c r="D209" s="8">
        <f>COUNTA(D211:D220)</f>
        <v>10</v>
      </c>
      <c r="E209" s="45"/>
      <c r="F209" s="8">
        <f>COUNTA(F211:F219)</f>
        <v>9</v>
      </c>
      <c r="G209" s="45"/>
      <c r="H209" s="101"/>
      <c r="I209" s="66"/>
      <c r="J209" s="19"/>
      <c r="K209" s="19"/>
      <c r="L209" s="211">
        <f>COUNTA(L211:L219)</f>
        <v>9</v>
      </c>
      <c r="M209" s="19"/>
      <c r="N209" s="61">
        <v>8</v>
      </c>
      <c r="O209"/>
      <c r="P209"/>
      <c r="Q209" s="138"/>
      <c r="R209" s="66"/>
      <c r="S209" s="66"/>
      <c r="T209" s="66"/>
      <c r="U209" s="66"/>
      <c r="V209" s="66"/>
      <c r="W209" s="66"/>
      <c r="X209" s="66"/>
      <c r="Y209" s="66"/>
      <c r="Z209" s="66"/>
    </row>
    <row r="210" spans="1:26">
      <c r="A210" s="19"/>
      <c r="B210" s="248" t="s">
        <v>248</v>
      </c>
      <c r="C210" s="19"/>
      <c r="D210" s="248" t="s">
        <v>249</v>
      </c>
      <c r="E210" s="2"/>
      <c r="F210" s="248" t="s">
        <v>250</v>
      </c>
      <c r="G210" s="2"/>
      <c r="H210" s="93"/>
      <c r="I210" s="19"/>
      <c r="J210" s="19"/>
      <c r="K210" s="19"/>
      <c r="L210" s="311" t="s">
        <v>251</v>
      </c>
      <c r="M210" s="19"/>
      <c r="N210" s="78" t="s">
        <v>252</v>
      </c>
      <c r="O210"/>
      <c r="P210"/>
      <c r="Q210" s="50"/>
      <c r="R210" s="19"/>
      <c r="S210" s="66"/>
      <c r="T210" s="66"/>
      <c r="U210" s="19"/>
      <c r="V210" s="19"/>
      <c r="W210" s="19"/>
      <c r="X210" s="19"/>
      <c r="Y210" s="19"/>
      <c r="Z210" s="19"/>
    </row>
    <row r="211" spans="1:26">
      <c r="A211" s="19"/>
      <c r="B211" s="257" t="s">
        <v>130</v>
      </c>
      <c r="C211" s="19"/>
      <c r="D211" s="222" t="s">
        <v>124</v>
      </c>
      <c r="E211" s="2"/>
      <c r="F211" s="222" t="s">
        <v>36</v>
      </c>
      <c r="G211" s="2"/>
      <c r="H211" s="225"/>
      <c r="I211" s="19"/>
      <c r="J211" s="19"/>
      <c r="K211" s="19"/>
      <c r="L211" s="312" t="s">
        <v>191</v>
      </c>
      <c r="M211" s="19"/>
      <c r="N211" s="158" t="s">
        <v>188</v>
      </c>
      <c r="O211"/>
      <c r="P211"/>
      <c r="Q211" s="138"/>
      <c r="R211" s="19"/>
      <c r="S211" s="66"/>
      <c r="T211" s="66"/>
      <c r="U211" s="19"/>
      <c r="V211" s="19"/>
      <c r="W211" s="19"/>
      <c r="X211" s="19"/>
      <c r="Y211" s="19"/>
      <c r="Z211" s="19"/>
    </row>
    <row r="212" spans="1:26">
      <c r="A212" s="19"/>
      <c r="B212" s="257" t="s">
        <v>190</v>
      </c>
      <c r="C212" s="19"/>
      <c r="D212" s="258" t="s">
        <v>135</v>
      </c>
      <c r="E212" s="2"/>
      <c r="F212" s="258" t="s">
        <v>66</v>
      </c>
      <c r="G212" s="2"/>
      <c r="H212" s="108"/>
      <c r="I212" s="19"/>
      <c r="J212" s="19"/>
      <c r="K212" s="19"/>
      <c r="L212" s="158" t="s">
        <v>41</v>
      </c>
      <c r="M212" s="19"/>
      <c r="N212" s="158" t="s">
        <v>253</v>
      </c>
      <c r="O212"/>
      <c r="P212"/>
      <c r="Q212" s="138"/>
      <c r="R212" s="19"/>
      <c r="S212" s="66"/>
      <c r="T212" s="66"/>
      <c r="U212" s="19"/>
      <c r="V212" s="19"/>
      <c r="W212" s="19"/>
      <c r="X212" s="19"/>
      <c r="Y212" s="19"/>
      <c r="Z212" s="19"/>
    </row>
    <row r="213" spans="1:26">
      <c r="A213" s="19"/>
      <c r="B213" s="362" t="s">
        <v>139</v>
      </c>
      <c r="C213" s="19"/>
      <c r="D213" s="257" t="s">
        <v>59</v>
      </c>
      <c r="E213" s="2"/>
      <c r="F213" s="222" t="s">
        <v>175</v>
      </c>
      <c r="G213" s="2"/>
      <c r="H213" s="112"/>
      <c r="I213" s="19"/>
      <c r="J213" s="19"/>
      <c r="K213" s="19"/>
      <c r="L213" s="158" t="s">
        <v>254</v>
      </c>
      <c r="M213" s="19"/>
      <c r="N213" s="158" t="s">
        <v>255</v>
      </c>
      <c r="O213"/>
      <c r="P213"/>
      <c r="Q213" s="138"/>
      <c r="R213" s="19"/>
      <c r="S213" s="66"/>
      <c r="T213" s="66"/>
      <c r="U213" s="19"/>
      <c r="V213" s="19"/>
      <c r="W213" s="19"/>
      <c r="X213" s="19"/>
      <c r="Y213" s="19"/>
      <c r="Z213" s="19"/>
    </row>
    <row r="214" spans="1:26">
      <c r="A214" s="19"/>
      <c r="B214" s="363" t="s">
        <v>81</v>
      </c>
      <c r="C214" s="19"/>
      <c r="D214" s="222" t="s">
        <v>162</v>
      </c>
      <c r="E214" s="2"/>
      <c r="F214" s="258" t="s">
        <v>256</v>
      </c>
      <c r="G214" s="2"/>
      <c r="H214" s="89"/>
      <c r="I214" s="19"/>
      <c r="J214" s="19"/>
      <c r="K214" s="19"/>
      <c r="L214" s="158" t="s">
        <v>62</v>
      </c>
      <c r="M214" s="19"/>
      <c r="N214" s="158" t="s">
        <v>27</v>
      </c>
      <c r="O214"/>
      <c r="P214"/>
      <c r="Q214" s="138"/>
      <c r="R214" s="19"/>
      <c r="S214" s="66"/>
      <c r="T214" s="66"/>
      <c r="U214" s="19"/>
      <c r="V214" s="19"/>
      <c r="W214" s="19"/>
      <c r="X214" s="19"/>
      <c r="Y214" s="19"/>
      <c r="Z214" s="19"/>
    </row>
    <row r="215" spans="1:26">
      <c r="A215" s="19"/>
      <c r="B215" s="257" t="s">
        <v>159</v>
      </c>
      <c r="C215" s="19"/>
      <c r="D215" s="257" t="s">
        <v>177</v>
      </c>
      <c r="E215" s="2"/>
      <c r="F215" s="257" t="s">
        <v>78</v>
      </c>
      <c r="G215" s="2"/>
      <c r="H215" s="112"/>
      <c r="I215" s="19"/>
      <c r="J215" s="19"/>
      <c r="K215" s="19"/>
      <c r="L215" s="158" t="s">
        <v>90</v>
      </c>
      <c r="M215" s="19"/>
      <c r="N215" s="158" t="s">
        <v>257</v>
      </c>
      <c r="O215"/>
      <c r="P215"/>
      <c r="Q215" s="139"/>
      <c r="R215" s="19"/>
      <c r="S215" s="66"/>
      <c r="T215" s="66"/>
      <c r="U215" s="19"/>
      <c r="V215" s="19"/>
      <c r="W215" s="19"/>
      <c r="X215" s="19"/>
      <c r="Y215" s="19"/>
      <c r="Z215" s="19"/>
    </row>
    <row r="216" spans="1:26">
      <c r="A216" s="19"/>
      <c r="B216" s="258" t="s">
        <v>208</v>
      </c>
      <c r="C216" s="19"/>
      <c r="D216" s="256" t="s">
        <v>47</v>
      </c>
      <c r="E216" s="2"/>
      <c r="F216" s="258" t="s">
        <v>147</v>
      </c>
      <c r="G216" s="2"/>
      <c r="H216" s="225"/>
      <c r="I216" s="19"/>
      <c r="J216" s="19"/>
      <c r="K216" s="19"/>
      <c r="L216" s="20" t="s">
        <v>104</v>
      </c>
      <c r="M216" s="19"/>
      <c r="N216" s="158" t="s">
        <v>163</v>
      </c>
      <c r="O216"/>
      <c r="P216"/>
      <c r="Q216" s="196"/>
      <c r="R216" s="19"/>
      <c r="S216" s="66"/>
      <c r="T216" s="66"/>
      <c r="U216" s="19"/>
      <c r="V216" s="19"/>
      <c r="W216" s="19"/>
      <c r="X216" s="19"/>
      <c r="Y216" s="19"/>
      <c r="Z216" s="19"/>
    </row>
    <row r="217" spans="1:26">
      <c r="A217" s="19"/>
      <c r="B217" s="231" t="s">
        <v>182</v>
      </c>
      <c r="C217" s="19"/>
      <c r="D217" s="257" t="s">
        <v>198</v>
      </c>
      <c r="E217" s="2"/>
      <c r="F217" s="231" t="s">
        <v>150</v>
      </c>
      <c r="G217" s="2"/>
      <c r="H217" s="112"/>
      <c r="I217" s="19"/>
      <c r="J217" s="19"/>
      <c r="K217" s="19"/>
      <c r="L217" s="158" t="s">
        <v>234</v>
      </c>
      <c r="M217" s="19"/>
      <c r="N217" s="158" t="s">
        <v>153</v>
      </c>
      <c r="O217"/>
      <c r="P217"/>
      <c r="Q217" s="140"/>
      <c r="R217" s="19"/>
      <c r="S217" s="66"/>
      <c r="T217" s="66"/>
      <c r="U217" s="19"/>
      <c r="V217" s="19"/>
      <c r="W217" s="19"/>
      <c r="X217" s="19"/>
      <c r="Y217" s="19"/>
      <c r="Z217" s="19"/>
    </row>
    <row r="218" spans="1:26">
      <c r="A218" s="19"/>
      <c r="B218" s="222" t="s">
        <v>100</v>
      </c>
      <c r="C218" s="19"/>
      <c r="D218" s="257" t="s">
        <v>152</v>
      </c>
      <c r="E218" s="2"/>
      <c r="F218" s="257" t="s">
        <v>87</v>
      </c>
      <c r="G218"/>
      <c r="H218" s="89"/>
      <c r="I218" s="19"/>
      <c r="J218" s="19"/>
      <c r="K218" s="19"/>
      <c r="L218" s="158" t="s">
        <v>164</v>
      </c>
      <c r="M218" s="19"/>
      <c r="N218" s="158" t="s">
        <v>203</v>
      </c>
      <c r="O218"/>
      <c r="P218"/>
      <c r="Q218" s="196"/>
      <c r="R218" s="19"/>
      <c r="S218" s="66"/>
      <c r="T218" s="66"/>
      <c r="U218" s="66"/>
      <c r="V218" s="19"/>
      <c r="W218" s="19"/>
      <c r="X218" s="19"/>
      <c r="Y218" s="19"/>
      <c r="Z218" s="19"/>
    </row>
    <row r="219" spans="1:26">
      <c r="A219" s="19"/>
      <c r="B219" s="395" t="s">
        <v>82</v>
      </c>
      <c r="C219" s="19"/>
      <c r="D219" s="231" t="s">
        <v>219</v>
      </c>
      <c r="E219" s="19"/>
      <c r="F219" s="260" t="s">
        <v>56</v>
      </c>
      <c r="G219" s="19"/>
      <c r="H219" s="73"/>
      <c r="I219" s="19"/>
      <c r="J219" s="19"/>
      <c r="K219" s="19"/>
      <c r="L219" s="20" t="s">
        <v>258</v>
      </c>
      <c r="M219" s="19"/>
      <c r="N219" s="82"/>
      <c r="O219"/>
      <c r="P219"/>
      <c r="Q219" s="140"/>
      <c r="R219" s="19"/>
      <c r="S219" s="66"/>
      <c r="T219" s="66"/>
      <c r="U219" s="19"/>
      <c r="V219" s="19"/>
      <c r="W219" s="19"/>
      <c r="X219" s="19"/>
      <c r="Y219" s="19"/>
      <c r="Z219" s="19"/>
    </row>
    <row r="220" spans="1:26">
      <c r="A220" s="19"/>
      <c r="B220" s="64"/>
      <c r="C220" s="19"/>
      <c r="D220" s="258" t="s">
        <v>25</v>
      </c>
      <c r="E220" s="19"/>
      <c r="F220" s="223"/>
      <c r="G220" s="19"/>
      <c r="H220" s="73"/>
      <c r="I220" s="19"/>
      <c r="J220" s="19"/>
      <c r="K220" s="19"/>
      <c r="L220" s="20"/>
      <c r="M220" s="19"/>
      <c r="N220" s="82"/>
      <c r="O220"/>
      <c r="P220"/>
      <c r="Q220" s="140"/>
      <c r="R220" s="19"/>
      <c r="S220" s="66"/>
      <c r="T220" s="66"/>
      <c r="U220" s="19"/>
      <c r="V220" s="19"/>
      <c r="W220" s="19"/>
      <c r="X220" s="19"/>
      <c r="Y220" s="19"/>
      <c r="Z220" s="19"/>
    </row>
    <row r="221" spans="1:26" s="22" customFormat="1">
      <c r="A221" s="66"/>
      <c r="B221" s="259" t="str">
        <f>B209&amp;" lag - Dobbel Serie"</f>
        <v>9 lag - Dobbel Serie</v>
      </c>
      <c r="C221" s="66"/>
      <c r="D221" s="259" t="str">
        <f>D209&amp;" lag - Dobbel Serie"</f>
        <v>10 lag - Dobbel Serie</v>
      </c>
      <c r="E221" s="66"/>
      <c r="F221" s="259" t="str">
        <f>F209&amp;" lag - Dobbel Serie"</f>
        <v>9 lag - Dobbel Serie</v>
      </c>
      <c r="G221" s="66"/>
      <c r="H221" s="73"/>
      <c r="I221" s="66"/>
      <c r="J221" s="66"/>
      <c r="K221" s="66"/>
      <c r="L221" s="40"/>
      <c r="M221" s="19"/>
      <c r="N221" s="14"/>
      <c r="O221"/>
      <c r="P221"/>
      <c r="Q221" s="196"/>
      <c r="R221" s="66"/>
      <c r="S221" s="66"/>
      <c r="T221" s="66"/>
      <c r="U221" s="66"/>
      <c r="V221" s="66"/>
      <c r="W221" s="66"/>
      <c r="X221" s="66"/>
      <c r="Y221" s="66"/>
      <c r="Z221" s="66"/>
    </row>
    <row r="222" spans="1:26">
      <c r="A222" s="19"/>
      <c r="B222" s="44" t="str">
        <f>(B209-1)*2&amp;" Kamper"</f>
        <v>16 Kamper</v>
      </c>
      <c r="C222" s="19"/>
      <c r="D222" s="44" t="str">
        <f>(D209-1)*2&amp;" Kamper"</f>
        <v>18 Kamper</v>
      </c>
      <c r="E222" s="2"/>
      <c r="F222" s="44" t="str">
        <f>(F209-1)*2&amp;" Kamper"</f>
        <v>16 Kamper</v>
      </c>
      <c r="G222" s="2"/>
      <c r="H222" s="110"/>
      <c r="I222" s="19"/>
      <c r="J222" s="73"/>
      <c r="K222" s="19"/>
      <c r="L222" s="41" t="s">
        <v>259</v>
      </c>
      <c r="M222" s="19"/>
      <c r="N222" s="164" t="s">
        <v>260</v>
      </c>
      <c r="O222" s="19"/>
      <c r="P222" s="19"/>
      <c r="Q222" s="196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>
      <c r="A223" s="19"/>
      <c r="B223" s="19" t="s">
        <v>261</v>
      </c>
      <c r="C223" s="66"/>
      <c r="D223" s="19" t="s">
        <v>261</v>
      </c>
      <c r="E223" s="2"/>
      <c r="F223" s="19" t="s">
        <v>261</v>
      </c>
      <c r="G223" s="2"/>
      <c r="H223" s="110"/>
      <c r="I223" s="19"/>
      <c r="J223" s="280"/>
      <c r="K223" s="19"/>
      <c r="L223" s="42" t="s">
        <v>238</v>
      </c>
      <c r="M223" s="19"/>
      <c r="N223" s="165" t="s">
        <v>262</v>
      </c>
      <c r="O223" s="19"/>
      <c r="P223" s="19"/>
      <c r="Q223" s="196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>
      <c r="A224" s="282"/>
      <c r="B224" s="282"/>
      <c r="C224" s="282"/>
      <c r="D224" s="282"/>
      <c r="E224" s="282"/>
      <c r="F224" s="282"/>
      <c r="G224" s="282"/>
      <c r="H224" s="282"/>
      <c r="I224" s="19"/>
      <c r="J224" s="281"/>
      <c r="K224" s="19"/>
      <c r="L224" s="19" t="s">
        <v>261</v>
      </c>
      <c r="M224" s="19"/>
      <c r="N224" s="19" t="s">
        <v>261</v>
      </c>
      <c r="O224" s="19"/>
      <c r="P224" s="19"/>
      <c r="Q224" s="196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>
      <c r="A225" s="282"/>
      <c r="B225" s="282"/>
      <c r="C225" s="282"/>
      <c r="D225" s="282"/>
      <c r="E225" s="282"/>
      <c r="F225" s="282"/>
      <c r="G225" s="282"/>
      <c r="H225" s="282"/>
      <c r="I225" s="19"/>
      <c r="J225" s="282"/>
      <c r="K225" s="19"/>
      <c r="L225" s="19"/>
      <c r="M225" s="19"/>
      <c r="N225" s="19"/>
      <c r="O225" s="19"/>
      <c r="P225" s="19"/>
      <c r="Q225" s="196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>
      <c r="A226" s="282"/>
      <c r="B226" s="282"/>
      <c r="C226" s="282"/>
      <c r="D226" s="282"/>
      <c r="E226" s="282"/>
      <c r="F226" s="282"/>
      <c r="G226" s="282"/>
      <c r="H226" s="282"/>
      <c r="I226" s="19"/>
      <c r="J226" s="282"/>
      <c r="K226" s="19"/>
      <c r="L226" s="19"/>
      <c r="M226" s="19"/>
      <c r="N226" s="19"/>
      <c r="O226" s="19"/>
      <c r="P226" s="19"/>
      <c r="Q226" s="196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5.75">
      <c r="A227" s="73"/>
      <c r="B227" s="50"/>
      <c r="C227" s="19"/>
      <c r="D227" s="19"/>
      <c r="E227" s="19"/>
      <c r="F227" s="19"/>
      <c r="G227" s="73"/>
      <c r="H227" s="73"/>
      <c r="I227" s="19"/>
      <c r="J227" s="282"/>
      <c r="K227" s="19"/>
      <c r="L227" s="380"/>
      <c r="M227" s="73"/>
      <c r="N227" s="73"/>
      <c r="O227" s="73"/>
      <c r="P227" s="73"/>
      <c r="Q227" s="196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>
      <c r="A228" s="282"/>
      <c r="B228" s="8">
        <f>COUNTA(B230:C241)</f>
        <v>12</v>
      </c>
      <c r="C228" s="2"/>
      <c r="D228" s="8">
        <f>COUNTA(D230:D240)</f>
        <v>11</v>
      </c>
      <c r="E228" s="2"/>
      <c r="F228" s="8">
        <f>COUNTA(F230:F240)</f>
        <v>11</v>
      </c>
      <c r="G228" s="282"/>
      <c r="H228" s="61">
        <f>COUNTA(H230:H239)</f>
        <v>8</v>
      </c>
      <c r="I228" s="19"/>
      <c r="J228" s="282"/>
      <c r="K228" s="19"/>
      <c r="L228" s="73"/>
      <c r="M228" s="73"/>
      <c r="N228" s="73"/>
      <c r="O228" s="73"/>
      <c r="P228" s="73"/>
      <c r="Q228" s="196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>
      <c r="A229" s="282"/>
      <c r="B229" s="46" t="s">
        <v>263</v>
      </c>
      <c r="C229" s="2"/>
      <c r="D229" s="46" t="s">
        <v>264</v>
      </c>
      <c r="E229" s="2"/>
      <c r="F229" s="238" t="s">
        <v>265</v>
      </c>
      <c r="G229" s="282"/>
      <c r="H229" s="32" t="s">
        <v>266</v>
      </c>
      <c r="I229" s="19"/>
      <c r="J229" s="282"/>
      <c r="K229" s="19"/>
      <c r="L229" s="384"/>
      <c r="M229" s="73"/>
      <c r="N229" s="384"/>
      <c r="O229" s="73"/>
      <c r="P229" s="384"/>
      <c r="Q229" s="196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>
      <c r="A230" s="279"/>
      <c r="B230" s="134" t="s">
        <v>73</v>
      </c>
      <c r="C230" s="2"/>
      <c r="D230" s="135" t="s">
        <v>89</v>
      </c>
      <c r="E230" s="2"/>
      <c r="F230" s="261" t="s">
        <v>91</v>
      </c>
      <c r="G230" s="279"/>
      <c r="H230" s="252" t="s">
        <v>16</v>
      </c>
      <c r="I230" s="19"/>
      <c r="J230" s="73"/>
      <c r="K230" s="19"/>
      <c r="L230" s="381"/>
      <c r="M230" s="73"/>
      <c r="N230" s="381"/>
      <c r="O230" s="73"/>
      <c r="P230" s="381"/>
      <c r="Q230" s="196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>
      <c r="A231" s="282"/>
      <c r="B231" s="136" t="s">
        <v>23</v>
      </c>
      <c r="C231" s="2"/>
      <c r="D231" s="273" t="s">
        <v>15</v>
      </c>
      <c r="E231" s="2"/>
      <c r="F231" s="261" t="s">
        <v>22</v>
      </c>
      <c r="G231" s="282"/>
      <c r="H231" s="252" t="s">
        <v>267</v>
      </c>
      <c r="I231" s="19"/>
      <c r="J231" s="282"/>
      <c r="K231" s="19"/>
      <c r="L231" s="382"/>
      <c r="M231" s="73"/>
      <c r="N231" s="382"/>
      <c r="O231" s="73"/>
      <c r="P231" s="382"/>
      <c r="Q231" s="196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>
      <c r="A232" s="282"/>
      <c r="B232" s="136" t="s">
        <v>17</v>
      </c>
      <c r="C232" s="2"/>
      <c r="D232" s="135" t="s">
        <v>30</v>
      </c>
      <c r="E232" s="2"/>
      <c r="F232" s="232" t="s">
        <v>24</v>
      </c>
      <c r="G232" s="282"/>
      <c r="H232" s="252" t="s">
        <v>14</v>
      </c>
      <c r="I232" s="19"/>
      <c r="J232" s="282"/>
      <c r="K232" s="19"/>
      <c r="L232" s="382"/>
      <c r="M232" s="73"/>
      <c r="N232" s="382"/>
      <c r="O232" s="73"/>
      <c r="P232" s="382"/>
      <c r="Q232" s="196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>
      <c r="A233" s="282"/>
      <c r="B233" s="136" t="s">
        <v>138</v>
      </c>
      <c r="C233" s="2"/>
      <c r="D233" s="137" t="s">
        <v>50</v>
      </c>
      <c r="E233" s="2"/>
      <c r="F233" s="261" t="s">
        <v>209</v>
      </c>
      <c r="G233" s="282"/>
      <c r="H233" s="252" t="s">
        <v>237</v>
      </c>
      <c r="I233" s="19"/>
      <c r="J233" s="279"/>
      <c r="K233" s="19"/>
      <c r="L233" s="382"/>
      <c r="M233" s="73"/>
      <c r="N233" s="382"/>
      <c r="O233" s="73"/>
      <c r="P233" s="382"/>
      <c r="Q233" s="196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>
      <c r="A234" s="282"/>
      <c r="B234" s="134" t="s">
        <v>268</v>
      </c>
      <c r="C234" s="2"/>
      <c r="D234" s="345" t="s">
        <v>269</v>
      </c>
      <c r="E234" s="2"/>
      <c r="F234" s="262" t="s">
        <v>143</v>
      </c>
      <c r="G234" s="282"/>
      <c r="H234" s="252" t="s">
        <v>270</v>
      </c>
      <c r="I234" s="19"/>
      <c r="J234" s="282"/>
      <c r="K234" s="19"/>
      <c r="L234" s="382"/>
      <c r="M234" s="73"/>
      <c r="N234" s="382"/>
      <c r="O234" s="73"/>
      <c r="P234" s="382"/>
      <c r="Q234" s="138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>
      <c r="A235" s="282"/>
      <c r="B235" s="136" t="s">
        <v>207</v>
      </c>
      <c r="C235" s="2"/>
      <c r="D235" s="136" t="s">
        <v>271</v>
      </c>
      <c r="E235" s="2"/>
      <c r="F235" s="263" t="s">
        <v>144</v>
      </c>
      <c r="G235" s="282"/>
      <c r="H235" s="252" t="s">
        <v>75</v>
      </c>
      <c r="I235" s="19"/>
      <c r="J235" s="282"/>
      <c r="K235" s="19"/>
      <c r="L235" s="382"/>
      <c r="M235" s="73"/>
      <c r="N235" s="382"/>
      <c r="O235" s="73"/>
      <c r="P235" s="382"/>
      <c r="Q235" s="138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>
      <c r="A236" s="73"/>
      <c r="B236" s="135" t="s">
        <v>58</v>
      </c>
      <c r="C236" s="2"/>
      <c r="D236" s="136" t="s">
        <v>79</v>
      </c>
      <c r="E236" s="2"/>
      <c r="F236" s="261" t="s">
        <v>272</v>
      </c>
      <c r="G236" s="73"/>
      <c r="H236" s="252" t="s">
        <v>273</v>
      </c>
      <c r="I236" s="19"/>
      <c r="J236" s="282"/>
      <c r="K236" s="19"/>
      <c r="L236" s="382"/>
      <c r="M236" s="73"/>
      <c r="N236" s="73"/>
      <c r="O236" s="73"/>
      <c r="P236" s="382"/>
      <c r="Q236" s="196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>
      <c r="A237" s="282"/>
      <c r="B237" s="136" t="s">
        <v>274</v>
      </c>
      <c r="C237" s="2"/>
      <c r="D237" s="345" t="s">
        <v>94</v>
      </c>
      <c r="E237" s="2"/>
      <c r="F237" s="232" t="s">
        <v>148</v>
      </c>
      <c r="G237" s="282"/>
      <c r="H237" s="360" t="s">
        <v>183</v>
      </c>
      <c r="I237" s="19"/>
      <c r="J237" s="283"/>
      <c r="K237" s="19"/>
      <c r="L237" s="171"/>
      <c r="M237" s="73"/>
      <c r="N237" s="171"/>
      <c r="O237" s="73"/>
      <c r="P237" s="171"/>
      <c r="Q237" s="196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>
      <c r="A238" s="19"/>
      <c r="B238" s="135" t="s">
        <v>155</v>
      </c>
      <c r="C238" s="2"/>
      <c r="D238" s="136" t="s">
        <v>154</v>
      </c>
      <c r="E238" s="2"/>
      <c r="F238" s="232" t="s">
        <v>42</v>
      </c>
      <c r="G238" s="110"/>
      <c r="H238" s="231"/>
      <c r="I238" s="19"/>
      <c r="J238" s="283"/>
      <c r="K238" s="19"/>
      <c r="L238" s="171"/>
      <c r="M238" s="73"/>
      <c r="N238" s="171"/>
      <c r="O238" s="73"/>
      <c r="P238" s="171"/>
      <c r="Q238" s="196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>
      <c r="A239" s="19"/>
      <c r="B239" s="135" t="s">
        <v>181</v>
      </c>
      <c r="C239" s="369"/>
      <c r="D239" s="273" t="s">
        <v>99</v>
      </c>
      <c r="E239" s="369"/>
      <c r="F239" s="370" t="s">
        <v>80</v>
      </c>
      <c r="G239" s="19"/>
      <c r="H239" s="361"/>
      <c r="I239" s="19"/>
      <c r="J239" s="73"/>
      <c r="K239" s="19"/>
      <c r="L239" s="19"/>
      <c r="M239" s="19"/>
      <c r="N239" s="19"/>
      <c r="O239" s="19"/>
      <c r="P239" s="19"/>
      <c r="Q239" s="196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>
      <c r="A240" s="19"/>
      <c r="B240" s="136" t="s">
        <v>275</v>
      </c>
      <c r="C240" s="369"/>
      <c r="D240" s="273" t="s">
        <v>220</v>
      </c>
      <c r="E240" s="369"/>
      <c r="F240" s="345" t="s">
        <v>276</v>
      </c>
      <c r="G240" s="19"/>
      <c r="H240" s="74"/>
      <c r="I240" s="19"/>
      <c r="J240" s="73"/>
      <c r="K240" s="19"/>
      <c r="L240" s="19"/>
      <c r="M240" s="19"/>
      <c r="N240" s="19"/>
      <c r="O240" s="19"/>
      <c r="P240" s="19"/>
      <c r="Q240" s="196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>
      <c r="A241" s="19"/>
      <c r="B241" s="252" t="s">
        <v>52</v>
      </c>
      <c r="C241" s="19"/>
      <c r="D241" s="64"/>
      <c r="E241" s="19"/>
      <c r="F241" s="64"/>
      <c r="G241" s="2"/>
      <c r="H241" s="201" t="str">
        <f>H228&amp;" lag - Dobbel serie"</f>
        <v>8 lag - Dobbel serie</v>
      </c>
      <c r="I241" s="19"/>
      <c r="J241" s="19"/>
      <c r="K241" s="19"/>
      <c r="L241" s="159"/>
      <c r="M241" s="19"/>
      <c r="N241" s="160"/>
      <c r="O241" s="19"/>
      <c r="P241" s="160"/>
      <c r="Q241" s="196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>
      <c r="A242" s="19"/>
      <c r="B242" s="47" t="str">
        <f>B228&amp;" lag - Dobbel Serie"</f>
        <v>12 lag - Dobbel Serie</v>
      </c>
      <c r="C242" s="2"/>
      <c r="D242" s="47" t="str">
        <f>D228&amp;" lag - Dobbel Serie"</f>
        <v>11 lag - Dobbel Serie</v>
      </c>
      <c r="E242" s="2"/>
      <c r="F242" s="47" t="str">
        <f>F228&amp;" lag - Dobbel Serie"</f>
        <v>11 lag - Dobbel Serie</v>
      </c>
      <c r="G242" s="2"/>
      <c r="H242" s="202" t="str">
        <f>(H228-1)*2&amp;" Kamper"</f>
        <v>14 Kamper</v>
      </c>
      <c r="I242" s="19"/>
      <c r="J242" s="19"/>
      <c r="K242" s="19"/>
      <c r="L242" s="19"/>
      <c r="M242" s="19"/>
      <c r="N242" s="19"/>
      <c r="O242" s="19"/>
      <c r="P242" s="19"/>
      <c r="Q242" s="196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>
      <c r="A243" s="19"/>
      <c r="B243" s="48" t="str">
        <f>(B228-1)*2&amp;" Kamper"</f>
        <v>22 Kamper</v>
      </c>
      <c r="C243"/>
      <c r="D243" s="48" t="str">
        <f>(D228-1)*2&amp;" Kamper"</f>
        <v>20 Kamper</v>
      </c>
      <c r="E243"/>
      <c r="F243" s="48" t="str">
        <f>(F228-1)*2&amp;" Kamper"</f>
        <v>20 Kamper</v>
      </c>
      <c r="G243" s="2"/>
      <c r="H243" s="112" t="s">
        <v>277</v>
      </c>
      <c r="I243" s="19"/>
      <c r="J243" s="19"/>
      <c r="K243" s="19"/>
      <c r="L243" s="19"/>
      <c r="M243" s="19"/>
      <c r="N243" s="19"/>
      <c r="O243" s="19"/>
      <c r="P243" s="19"/>
      <c r="Q243" s="141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>
      <c r="A244" s="19"/>
      <c r="B244" s="19" t="s">
        <v>261</v>
      </c>
      <c r="C244" s="19"/>
      <c r="D244" s="19" t="s">
        <v>261</v>
      </c>
      <c r="E244" s="19"/>
      <c r="F244" s="19" t="s">
        <v>261</v>
      </c>
      <c r="G244" s="2"/>
      <c r="H244" s="112"/>
      <c r="I244" s="19"/>
      <c r="J244" s="19"/>
      <c r="K244" s="19"/>
      <c r="L244" s="19"/>
      <c r="M244" s="19"/>
      <c r="N244" s="19"/>
      <c r="O244" s="19"/>
      <c r="P244" s="19"/>
      <c r="Q244" s="142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>
      <c r="A245" s="19"/>
      <c r="B245" s="19"/>
      <c r="C245" s="19"/>
      <c r="D245" s="19"/>
      <c r="E245" s="19"/>
      <c r="F245" s="19"/>
      <c r="G245" s="2"/>
      <c r="H245" s="112"/>
      <c r="I245" s="19"/>
      <c r="J245" s="19"/>
      <c r="K245" s="19"/>
      <c r="L245" s="19"/>
      <c r="M245" s="19"/>
      <c r="N245" s="19"/>
      <c r="O245" s="19"/>
      <c r="P245" s="19"/>
      <c r="Q245" s="200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42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21">
      <c r="A247" s="60"/>
      <c r="B247" s="5" t="s">
        <v>278</v>
      </c>
      <c r="C247" s="60"/>
      <c r="D247" s="6">
        <f>(SUM(B250:O250))+SUM(B265:G265)</f>
        <v>25</v>
      </c>
      <c r="E247" s="6" t="s">
        <v>6</v>
      </c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142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8.75">
      <c r="A248" s="66"/>
      <c r="B248" s="227" t="s">
        <v>279</v>
      </c>
      <c r="C248" s="227"/>
      <c r="D248" s="227"/>
      <c r="E248" s="19"/>
      <c r="F248" s="19"/>
      <c r="G248" s="227"/>
      <c r="H248" s="364"/>
      <c r="I248" s="38"/>
      <c r="J248" s="38"/>
      <c r="K248" s="227"/>
      <c r="L248" s="230"/>
      <c r="M248"/>
      <c r="N248"/>
      <c r="O248" s="66"/>
      <c r="P248" s="19"/>
      <c r="Q248" s="142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>
      <c r="A249" s="19"/>
      <c r="B249" s="19"/>
      <c r="C249" s="19"/>
      <c r="D249" s="19"/>
      <c r="E249" s="19"/>
      <c r="F249" s="19"/>
      <c r="G249" s="19"/>
      <c r="H249" s="38"/>
      <c r="I249" s="38"/>
      <c r="J249" s="38"/>
      <c r="K249" s="19"/>
      <c r="L249" s="61">
        <f ca="1">COUNTA(L251:L258)</f>
        <v>6</v>
      </c>
      <c r="M249"/>
      <c r="N249" s="61">
        <f ca="1">COUNTA(N251:N278)</f>
        <v>6</v>
      </c>
      <c r="O249" s="19"/>
      <c r="P249" s="19"/>
      <c r="Q249" s="140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>
      <c r="A250" s="19"/>
      <c r="B250" s="156">
        <f>COUNTA(B252:B259)</f>
        <v>8</v>
      </c>
      <c r="C250" s="19"/>
      <c r="D250" s="156">
        <f>COUNTA(D252:D259)</f>
        <v>8</v>
      </c>
      <c r="E250"/>
      <c r="F250" s="156">
        <f>COUNTA(F252:F260)</f>
        <v>9</v>
      </c>
      <c r="G250" s="19"/>
      <c r="H250" s="19"/>
      <c r="I250" s="19"/>
      <c r="J250" s="19"/>
      <c r="K250" s="19"/>
      <c r="L250" s="9" t="s">
        <v>280</v>
      </c>
      <c r="M250"/>
      <c r="N250" s="9" t="s">
        <v>281</v>
      </c>
      <c r="O250" s="19"/>
      <c r="P250" s="19"/>
      <c r="Q250" s="118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8.75">
      <c r="A251" s="19"/>
      <c r="B251" s="304" t="s">
        <v>282</v>
      </c>
      <c r="C251" s="19"/>
      <c r="D251" s="304" t="s">
        <v>283</v>
      </c>
      <c r="E251"/>
      <c r="F251" s="304" t="s">
        <v>284</v>
      </c>
      <c r="G251" s="19"/>
      <c r="H251" s="19"/>
      <c r="I251" s="19"/>
      <c r="J251" s="19"/>
      <c r="K251" s="19"/>
      <c r="L251" s="158" t="s">
        <v>27</v>
      </c>
      <c r="M251"/>
      <c r="N251" s="158" t="s">
        <v>55</v>
      </c>
      <c r="O251" s="19"/>
      <c r="P251" s="19"/>
      <c r="Q251" s="19"/>
      <c r="R251" s="19"/>
      <c r="S251" s="227"/>
      <c r="T251" s="227"/>
      <c r="U251" s="227"/>
      <c r="V251" s="227"/>
      <c r="W251" s="19"/>
      <c r="X251" s="19"/>
      <c r="Y251" s="19"/>
      <c r="Z251" s="19"/>
    </row>
    <row r="252" spans="1:26">
      <c r="A252" s="19"/>
      <c r="B252" s="344" t="s">
        <v>130</v>
      </c>
      <c r="C252" s="19"/>
      <c r="D252" s="344" t="s">
        <v>95</v>
      </c>
      <c r="E252"/>
      <c r="F252" s="344" t="s">
        <v>33</v>
      </c>
      <c r="G252" s="19"/>
      <c r="H252" s="19"/>
      <c r="I252" s="19"/>
      <c r="J252" s="19"/>
      <c r="K252" s="19"/>
      <c r="L252" s="158" t="s">
        <v>41</v>
      </c>
      <c r="M252"/>
      <c r="N252" s="158" t="s">
        <v>62</v>
      </c>
      <c r="O252" s="19"/>
      <c r="P252" s="19"/>
      <c r="Q252" s="50"/>
      <c r="R252" s="19"/>
      <c r="S252" s="19"/>
      <c r="T252" s="19"/>
      <c r="U252" s="19"/>
      <c r="V252" s="328"/>
      <c r="W252" s="19"/>
      <c r="X252" s="19"/>
      <c r="Y252" s="19"/>
      <c r="Z252" s="19"/>
    </row>
    <row r="253" spans="1:26">
      <c r="A253" s="19"/>
      <c r="B253" s="344" t="s">
        <v>66</v>
      </c>
      <c r="C253" s="19"/>
      <c r="D253" s="344" t="s">
        <v>17</v>
      </c>
      <c r="E253"/>
      <c r="F253" s="344" t="s">
        <v>36</v>
      </c>
      <c r="G253" s="19"/>
      <c r="H253" s="19"/>
      <c r="I253" s="19"/>
      <c r="J253" s="19"/>
      <c r="K253" s="19"/>
      <c r="L253" s="158" t="s">
        <v>69</v>
      </c>
      <c r="M253"/>
      <c r="N253" s="158" t="s">
        <v>285</v>
      </c>
      <c r="O253" s="19"/>
      <c r="P253" s="19"/>
      <c r="Q253" s="19"/>
      <c r="R253" s="19"/>
      <c r="S253" s="19"/>
      <c r="T253" s="19"/>
      <c r="U253" s="19"/>
      <c r="V253" s="329"/>
      <c r="W253" s="19"/>
      <c r="X253" s="19"/>
      <c r="Y253" s="19"/>
      <c r="Z253" s="19"/>
    </row>
    <row r="254" spans="1:26" s="22" customFormat="1">
      <c r="A254" s="19"/>
      <c r="B254" s="344" t="s">
        <v>143</v>
      </c>
      <c r="C254" s="19"/>
      <c r="D254" s="344" t="s">
        <v>190</v>
      </c>
      <c r="E254"/>
      <c r="F254" s="344" t="s">
        <v>192</v>
      </c>
      <c r="G254" s="66"/>
      <c r="H254" s="19"/>
      <c r="I254" s="19"/>
      <c r="J254" s="19"/>
      <c r="K254" s="19"/>
      <c r="L254" s="158" t="s">
        <v>90</v>
      </c>
      <c r="M254"/>
      <c r="N254" s="158" t="s">
        <v>153</v>
      </c>
      <c r="O254" s="19"/>
      <c r="P254" s="66"/>
      <c r="Q254" s="19"/>
      <c r="R254" s="66"/>
      <c r="S254" s="19"/>
      <c r="T254" s="66"/>
      <c r="U254" s="19"/>
      <c r="V254" s="330"/>
      <c r="W254" s="66"/>
      <c r="X254" s="66"/>
      <c r="Y254" s="66"/>
      <c r="Z254" s="66"/>
    </row>
    <row r="255" spans="1:26" s="22" customFormat="1">
      <c r="A255" s="19"/>
      <c r="B255" s="344" t="s">
        <v>176</v>
      </c>
      <c r="C255" s="19"/>
      <c r="D255" s="344" t="s">
        <v>25</v>
      </c>
      <c r="E255"/>
      <c r="F255" s="344" t="s">
        <v>139</v>
      </c>
      <c r="G255" s="66"/>
      <c r="H255" s="19"/>
      <c r="I255" s="19"/>
      <c r="J255" s="19"/>
      <c r="K255" s="19"/>
      <c r="L255" s="158" t="s">
        <v>114</v>
      </c>
      <c r="M255"/>
      <c r="N255" s="158" t="s">
        <v>167</v>
      </c>
      <c r="O255" s="19"/>
      <c r="P255" s="66"/>
      <c r="Q255" s="19"/>
      <c r="R255" s="66"/>
      <c r="S255" s="19"/>
      <c r="T255" s="66"/>
      <c r="U255" s="19"/>
      <c r="V255" s="331"/>
      <c r="W255" s="66"/>
      <c r="X255" s="66"/>
      <c r="Y255" s="66"/>
      <c r="Z255" s="66"/>
    </row>
    <row r="256" spans="1:26" s="22" customFormat="1">
      <c r="A256" s="19"/>
      <c r="B256" s="344" t="s">
        <v>272</v>
      </c>
      <c r="C256" s="19"/>
      <c r="D256" s="344" t="s">
        <v>175</v>
      </c>
      <c r="E256"/>
      <c r="F256" s="344" t="s">
        <v>286</v>
      </c>
      <c r="G256" s="66"/>
      <c r="H256" s="19"/>
      <c r="I256" s="19"/>
      <c r="J256" s="19"/>
      <c r="K256" s="19"/>
      <c r="L256" s="158" t="s">
        <v>164</v>
      </c>
      <c r="M256"/>
      <c r="N256" s="158" t="s">
        <v>203</v>
      </c>
      <c r="O256" s="19"/>
      <c r="P256" s="66"/>
      <c r="Q256" s="26"/>
      <c r="R256" s="66"/>
      <c r="S256" s="19"/>
      <c r="T256" s="66"/>
      <c r="U256" s="19"/>
      <c r="V256" s="331"/>
      <c r="W256" s="66"/>
      <c r="X256" s="66"/>
      <c r="Y256" s="66"/>
      <c r="Z256" s="66"/>
    </row>
    <row r="257" spans="1:26" s="22" customFormat="1">
      <c r="A257" s="19"/>
      <c r="B257" s="344" t="s">
        <v>198</v>
      </c>
      <c r="C257" s="19"/>
      <c r="D257" s="344" t="s">
        <v>162</v>
      </c>
      <c r="E257"/>
      <c r="F257" s="344" t="s">
        <v>147</v>
      </c>
      <c r="G257" s="66"/>
      <c r="H257" s="19"/>
      <c r="I257" s="19"/>
      <c r="J257" s="19"/>
      <c r="K257" s="19"/>
      <c r="L257" s="41" t="str">
        <f ca="1">L249&amp;" lag - Trippel Serie"</f>
        <v>6 lag - Trippel Serie</v>
      </c>
      <c r="M257"/>
      <c r="N257" s="41" t="str">
        <f ca="1">N249&amp;" lag - Trippel Serie"</f>
        <v>6 lag - Trippel Serie</v>
      </c>
      <c r="O257" s="19"/>
      <c r="P257" s="66"/>
      <c r="Q257" s="19"/>
      <c r="R257" s="66"/>
      <c r="S257" s="19"/>
      <c r="T257" s="66"/>
      <c r="U257" s="19"/>
      <c r="V257" s="332"/>
      <c r="W257" s="66"/>
      <c r="X257" s="66"/>
      <c r="Y257" s="66"/>
      <c r="Z257" s="66"/>
    </row>
    <row r="258" spans="1:26">
      <c r="A258" s="19"/>
      <c r="B258" s="344" t="s">
        <v>152</v>
      </c>
      <c r="C258" s="19"/>
      <c r="D258" s="344" t="s">
        <v>275</v>
      </c>
      <c r="E258"/>
      <c r="F258" s="344" t="s">
        <v>150</v>
      </c>
      <c r="G258" s="19"/>
      <c r="H258" s="19"/>
      <c r="I258" s="19"/>
      <c r="J258" s="19"/>
      <c r="K258" s="19"/>
      <c r="L258" s="309" t="str">
        <f ca="1">(L249-1)*3&amp;" Kamper"</f>
        <v>15 Kamper</v>
      </c>
      <c r="M258"/>
      <c r="N258" s="309" t="str">
        <f ca="1">(N249-1)*3&amp;" Kamper"</f>
        <v>15 Kamper</v>
      </c>
      <c r="O258" s="19"/>
      <c r="P258" s="19"/>
      <c r="Q258" s="19"/>
      <c r="R258" s="19"/>
      <c r="S258" s="19"/>
      <c r="T258" s="19"/>
      <c r="U258" s="19"/>
      <c r="V258" s="331"/>
      <c r="W258" s="19"/>
      <c r="X258" s="19"/>
      <c r="Y258" s="19"/>
      <c r="Z258" s="19"/>
    </row>
    <row r="259" spans="1:26">
      <c r="A259" s="19"/>
      <c r="B259" s="344" t="s">
        <v>182</v>
      </c>
      <c r="C259" s="19"/>
      <c r="D259" s="344" t="s">
        <v>82</v>
      </c>
      <c r="E259"/>
      <c r="F259" s="344" t="s">
        <v>56</v>
      </c>
      <c r="G259" s="19"/>
      <c r="H259" s="19"/>
      <c r="I259" s="19"/>
      <c r="J259" s="19"/>
      <c r="K259" s="19"/>
      <c r="L259" s="19" t="s">
        <v>287</v>
      </c>
      <c r="M259" s="19"/>
      <c r="N259" s="19" t="s">
        <v>287</v>
      </c>
      <c r="O259" s="19"/>
      <c r="P259" s="19"/>
      <c r="Q259" s="19"/>
      <c r="R259" s="19"/>
      <c r="S259" s="19"/>
      <c r="T259" s="19"/>
      <c r="U259" s="19"/>
      <c r="V259" s="331"/>
      <c r="W259" s="19"/>
      <c r="X259" s="19"/>
      <c r="Y259" s="19"/>
      <c r="Z259" s="19"/>
    </row>
    <row r="260" spans="1:26" s="22" customFormat="1" ht="15" customHeight="1">
      <c r="A260" s="19"/>
      <c r="B260" s="236"/>
      <c r="C260" s="19"/>
      <c r="D260" s="256"/>
      <c r="E260"/>
      <c r="F260" s="344" t="s">
        <v>159</v>
      </c>
      <c r="G260" s="66"/>
      <c r="H260" s="19"/>
      <c r="I260" s="19"/>
      <c r="J260" s="19"/>
      <c r="K260" s="19"/>
      <c r="L260" s="66"/>
      <c r="M260" s="66"/>
      <c r="N260" s="66"/>
      <c r="O260" s="19"/>
      <c r="P260" s="66"/>
      <c r="Q260" s="19"/>
      <c r="R260" s="66"/>
      <c r="S260" s="19"/>
      <c r="T260" s="66"/>
      <c r="U260" s="19"/>
      <c r="V260" s="331"/>
      <c r="W260" s="66"/>
      <c r="X260" s="66"/>
      <c r="Y260" s="66"/>
      <c r="Z260" s="66"/>
    </row>
    <row r="261" spans="1:26">
      <c r="A261" s="19"/>
      <c r="B261" s="305" t="str">
        <f>B250&amp;" lag - Dobbel Serie"</f>
        <v>8 lag - Dobbel Serie</v>
      </c>
      <c r="C261" s="19"/>
      <c r="D261" s="305" t="str">
        <f>D250&amp;" lag - Dobbel Serie"</f>
        <v>8 lag - Dobbel Serie</v>
      </c>
      <c r="E261"/>
      <c r="F261" s="305" t="str">
        <f>F250&amp;" lag - Dobbel Serie"</f>
        <v>9 lag - Dobbel Serie</v>
      </c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331"/>
      <c r="W261" s="19"/>
      <c r="X261" s="19"/>
      <c r="Y261" s="19"/>
      <c r="Z261" s="19"/>
    </row>
    <row r="262" spans="1:26" ht="18.75">
      <c r="A262" s="19"/>
      <c r="B262" s="306" t="str">
        <f>(B250-1)*2&amp;" Kamper"</f>
        <v>14 Kamper</v>
      </c>
      <c r="C262" s="19"/>
      <c r="D262" s="306" t="str">
        <f>(D250-1)*2&amp;" Kamper"</f>
        <v>14 Kamper</v>
      </c>
      <c r="E262"/>
      <c r="F262" s="306" t="str">
        <f>(F250-1)*2&amp;" Kamper"</f>
        <v>16 Kamper</v>
      </c>
      <c r="G262" s="19"/>
      <c r="H262" s="19"/>
      <c r="I262" s="19"/>
      <c r="J262" s="19"/>
      <c r="K262" s="19"/>
      <c r="L262" s="385"/>
      <c r="M262" s="19"/>
      <c r="N262" s="19"/>
      <c r="O262" s="19"/>
      <c r="P262" s="19"/>
      <c r="Q262" s="19"/>
      <c r="R262" s="19"/>
      <c r="S262" s="19"/>
      <c r="T262" s="19"/>
      <c r="U262" s="19"/>
      <c r="V262" s="331"/>
      <c r="W262" s="19"/>
      <c r="X262" s="19"/>
      <c r="Y262" s="19"/>
      <c r="Z262" s="19"/>
    </row>
    <row r="263" spans="1:26">
      <c r="A263" s="19"/>
      <c r="B263" s="19" t="s">
        <v>288</v>
      </c>
      <c r="C263" s="19"/>
      <c r="D263" s="19" t="s">
        <v>288</v>
      </c>
      <c r="E263" s="19"/>
      <c r="F263" s="19" t="s">
        <v>288</v>
      </c>
      <c r="G263" s="19"/>
      <c r="H263" s="19"/>
      <c r="I263" s="19"/>
      <c r="J263" s="19"/>
      <c r="K263" s="19"/>
      <c r="L263" s="198"/>
      <c r="M263" s="19"/>
      <c r="N263" s="19"/>
      <c r="O263" s="19"/>
      <c r="P263" s="19"/>
      <c r="Q263" s="19"/>
      <c r="R263" s="19"/>
      <c r="S263" s="19"/>
      <c r="T263" s="19"/>
      <c r="U263" s="19"/>
      <c r="V263" s="331"/>
      <c r="W263" s="19"/>
      <c r="X263" s="19"/>
      <c r="Y263" s="19"/>
      <c r="Z263" s="19"/>
    </row>
    <row r="264" spans="1:26">
      <c r="A264" s="19"/>
      <c r="B264" s="400" t="s">
        <v>289</v>
      </c>
      <c r="C264" s="401"/>
      <c r="D264" s="401"/>
      <c r="E264" s="401"/>
      <c r="F264" s="401"/>
      <c r="G264" s="19"/>
      <c r="H264" s="19"/>
      <c r="I264" s="19"/>
      <c r="J264" s="19"/>
      <c r="K264" s="19"/>
      <c r="L264" s="198"/>
      <c r="M264"/>
      <c r="N264"/>
      <c r="O264" s="19"/>
      <c r="P264" s="19"/>
      <c r="Q264" s="196"/>
      <c r="R264" s="19"/>
      <c r="S264" s="19"/>
      <c r="T264" s="19"/>
      <c r="U264" s="19"/>
      <c r="V264" s="328"/>
      <c r="W264" s="19"/>
      <c r="X264" s="19"/>
      <c r="Y264" s="19"/>
      <c r="Z264" s="19"/>
    </row>
    <row r="265" spans="1:26">
      <c r="A265" s="19"/>
      <c r="B265" s="401"/>
      <c r="C265" s="401"/>
      <c r="D265" s="401"/>
      <c r="E265" s="401"/>
      <c r="F265" s="401"/>
      <c r="G265" s="19"/>
      <c r="H265" s="19"/>
      <c r="I265" s="19"/>
      <c r="J265" s="19"/>
      <c r="K265" s="19"/>
      <c r="L265" s="111"/>
      <c r="M265"/>
      <c r="N265"/>
      <c r="O265" s="73"/>
      <c r="P265" s="19"/>
      <c r="Q265" s="196"/>
      <c r="R265" s="19"/>
      <c r="S265" s="19"/>
      <c r="T265" s="19"/>
      <c r="U265" s="19"/>
      <c r="V265" s="328"/>
      <c r="W265" s="19"/>
      <c r="X265" s="19"/>
      <c r="Y265" s="19"/>
      <c r="Z265" s="19"/>
    </row>
    <row r="266" spans="1:26">
      <c r="A266" s="19"/>
      <c r="B266" s="401"/>
      <c r="C266" s="401"/>
      <c r="D266" s="401"/>
      <c r="E266" s="401"/>
      <c r="F266" s="401"/>
      <c r="G266" s="19"/>
      <c r="H266" s="19"/>
      <c r="I266" s="19"/>
      <c r="J266" s="19"/>
      <c r="K266" s="19"/>
      <c r="L266" s="171"/>
      <c r="M266"/>
      <c r="N266"/>
      <c r="O266" s="19"/>
      <c r="P266"/>
      <c r="Q266" s="196"/>
      <c r="R266" s="19"/>
      <c r="S266" s="19"/>
      <c r="T266" s="19"/>
      <c r="U266" s="19"/>
      <c r="V266" s="328"/>
      <c r="W266" s="19"/>
      <c r="X266" s="19"/>
      <c r="Y266" s="19"/>
      <c r="Z266" s="19"/>
    </row>
    <row r="267" spans="1:26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71"/>
      <c r="M267" s="19"/>
      <c r="N267" s="19"/>
      <c r="O267" s="19"/>
      <c r="P267"/>
      <c r="Q267" s="196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>
      <c r="A268" s="19"/>
      <c r="B268" s="19"/>
      <c r="C268" s="19"/>
      <c r="D268" s="19"/>
      <c r="E268" s="19"/>
      <c r="F268" s="19"/>
      <c r="G268" s="19"/>
      <c r="H268" s="2"/>
      <c r="I268" s="19"/>
      <c r="J268" s="19"/>
      <c r="K268" s="19"/>
      <c r="L268" s="171"/>
      <c r="M268" s="19"/>
      <c r="N268" s="19"/>
      <c r="O268" s="19"/>
      <c r="P268"/>
      <c r="Q268" s="196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>
      <c r="A269" s="19"/>
      <c r="B269" s="61">
        <f>COUNTA(B271:B281)</f>
        <v>9</v>
      </c>
      <c r="C269" s="19"/>
      <c r="D269" s="61">
        <f>COUNTA(D271:D281)</f>
        <v>9</v>
      </c>
      <c r="E269" s="19"/>
      <c r="F269" s="61">
        <f>COUNTA(F271:F281)</f>
        <v>9</v>
      </c>
      <c r="G269" s="19"/>
      <c r="H269" s="2"/>
      <c r="I269" s="19"/>
      <c r="J269" s="61">
        <f>(COUNTA(J271:J280))</f>
        <v>8</v>
      </c>
      <c r="K269" s="19"/>
      <c r="L269" s="171"/>
      <c r="M269" s="19"/>
      <c r="N269" s="19"/>
      <c r="O269" s="19"/>
      <c r="P269"/>
      <c r="Q269" s="196"/>
      <c r="R269" s="50"/>
      <c r="S269" s="19"/>
      <c r="T269" s="19"/>
      <c r="U269" s="19"/>
      <c r="V269" s="19"/>
      <c r="W269" s="19"/>
      <c r="X269" s="19"/>
      <c r="Y269" s="19"/>
      <c r="Z269" s="19"/>
    </row>
    <row r="270" spans="1:26">
      <c r="A270" s="19"/>
      <c r="B270" s="91" t="s">
        <v>290</v>
      </c>
      <c r="C270" s="19"/>
      <c r="D270" s="91" t="s">
        <v>291</v>
      </c>
      <c r="E270" s="19"/>
      <c r="F270" s="307" t="s">
        <v>292</v>
      </c>
      <c r="G270" s="19"/>
      <c r="H270" s="2"/>
      <c r="I270" s="19"/>
      <c r="J270" s="153" t="s">
        <v>293</v>
      </c>
      <c r="K270" s="19"/>
      <c r="L270" s="171"/>
      <c r="M270" s="19"/>
      <c r="N270" s="19"/>
      <c r="O270" s="19"/>
      <c r="P270"/>
      <c r="Q270" s="196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>
      <c r="A271" s="19"/>
      <c r="B271" s="24" t="s">
        <v>124</v>
      </c>
      <c r="C271" s="19"/>
      <c r="D271" s="24" t="s">
        <v>181</v>
      </c>
      <c r="E271" s="19"/>
      <c r="F271" s="343" t="s">
        <v>135</v>
      </c>
      <c r="G271" s="19"/>
      <c r="H271" s="2"/>
      <c r="I271" s="19"/>
      <c r="J271" s="58" t="s">
        <v>294</v>
      </c>
      <c r="K271" s="19"/>
      <c r="L271" s="171"/>
      <c r="M271" s="19"/>
      <c r="N271" s="19"/>
      <c r="O271" s="19"/>
      <c r="P271"/>
      <c r="Q271" s="196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>
      <c r="A272" s="19"/>
      <c r="B272" s="24" t="s">
        <v>24</v>
      </c>
      <c r="C272" s="19"/>
      <c r="D272" s="24" t="s">
        <v>30</v>
      </c>
      <c r="E272" s="19"/>
      <c r="F272" s="343" t="s">
        <v>40</v>
      </c>
      <c r="G272" s="19"/>
      <c r="H272" s="2"/>
      <c r="I272" s="19"/>
      <c r="J272" s="58" t="s">
        <v>21</v>
      </c>
      <c r="K272" s="19"/>
      <c r="L272" s="382"/>
      <c r="M272" s="19"/>
      <c r="N272" s="19"/>
      <c r="O272" s="19"/>
      <c r="P272"/>
      <c r="Q272" s="196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>
      <c r="A273" s="19"/>
      <c r="B273" s="24" t="s">
        <v>178</v>
      </c>
      <c r="C273" s="19"/>
      <c r="D273" s="24" t="s">
        <v>52</v>
      </c>
      <c r="E273" s="19"/>
      <c r="F273" s="343" t="s">
        <v>177</v>
      </c>
      <c r="G273" s="19"/>
      <c r="H273" s="2"/>
      <c r="I273" s="19"/>
      <c r="J273" s="58" t="s">
        <v>295</v>
      </c>
      <c r="K273" s="19"/>
      <c r="L273" s="171"/>
      <c r="M273" s="19"/>
      <c r="N273" s="19"/>
      <c r="O273" s="19"/>
      <c r="P273"/>
      <c r="Q273" s="196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>
      <c r="A274" s="19"/>
      <c r="B274" s="24" t="s">
        <v>58</v>
      </c>
      <c r="C274" s="19"/>
      <c r="D274" s="24" t="s">
        <v>14</v>
      </c>
      <c r="E274" s="19"/>
      <c r="F274" s="343" t="s">
        <v>296</v>
      </c>
      <c r="G274" s="19"/>
      <c r="H274" s="19"/>
      <c r="I274" s="19"/>
      <c r="J274" s="58" t="s">
        <v>199</v>
      </c>
      <c r="K274" s="19"/>
      <c r="L274" s="382"/>
      <c r="M274" s="19"/>
      <c r="N274" s="19"/>
      <c r="O274" s="19"/>
      <c r="P274"/>
      <c r="Q274" s="196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>
      <c r="A275" s="19"/>
      <c r="B275" s="24" t="s">
        <v>271</v>
      </c>
      <c r="C275" s="19"/>
      <c r="D275" s="24" t="s">
        <v>106</v>
      </c>
      <c r="E275" s="19"/>
      <c r="F275" s="343" t="s">
        <v>61</v>
      </c>
      <c r="G275" s="19"/>
      <c r="H275" s="19"/>
      <c r="I275" s="19"/>
      <c r="J275" s="58" t="s">
        <v>68</v>
      </c>
      <c r="K275" s="19"/>
      <c r="L275" s="382"/>
      <c r="M275" s="19"/>
      <c r="N275" s="19"/>
      <c r="O275" s="19"/>
      <c r="P275"/>
      <c r="Q275" s="196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>
      <c r="A276" s="19"/>
      <c r="B276" s="24" t="s">
        <v>148</v>
      </c>
      <c r="C276" s="19"/>
      <c r="D276" s="24" t="s">
        <v>79</v>
      </c>
      <c r="E276" s="19"/>
      <c r="F276" s="343" t="s">
        <v>297</v>
      </c>
      <c r="G276" s="19"/>
      <c r="H276" s="19"/>
      <c r="I276" s="19"/>
      <c r="J276" s="58" t="s">
        <v>298</v>
      </c>
      <c r="K276" s="19"/>
      <c r="L276" s="310"/>
      <c r="M276" s="19"/>
      <c r="N276" s="19"/>
      <c r="O276" s="19"/>
      <c r="P276"/>
      <c r="Q276" s="196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>
      <c r="A277" s="19"/>
      <c r="B277" s="24" t="s">
        <v>179</v>
      </c>
      <c r="C277" s="19"/>
      <c r="D277" s="24" t="s">
        <v>274</v>
      </c>
      <c r="E277" s="19"/>
      <c r="F277" s="343" t="s">
        <v>81</v>
      </c>
      <c r="G277" s="19"/>
      <c r="H277" s="19"/>
      <c r="I277" s="19"/>
      <c r="J277" s="58" t="s">
        <v>180</v>
      </c>
      <c r="K277" s="19"/>
      <c r="L277" s="382"/>
      <c r="M277" s="19"/>
      <c r="N277" s="19"/>
      <c r="O277" s="19"/>
      <c r="P277"/>
      <c r="Q277" s="196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>
      <c r="A278" s="19"/>
      <c r="B278" s="24" t="s">
        <v>102</v>
      </c>
      <c r="C278" s="19"/>
      <c r="D278" s="24" t="s">
        <v>63</v>
      </c>
      <c r="E278" s="19"/>
      <c r="F278" s="343" t="s">
        <v>107</v>
      </c>
      <c r="G278" s="19"/>
      <c r="H278" s="19"/>
      <c r="I278" s="19"/>
      <c r="J278" s="378" t="s">
        <v>27</v>
      </c>
      <c r="K278" s="19"/>
      <c r="L278" s="73"/>
      <c r="M278"/>
      <c r="N278" s="310"/>
      <c r="O278" s="19"/>
      <c r="P278"/>
      <c r="Q278" s="196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>
      <c r="A279" s="19"/>
      <c r="B279" s="24" t="s">
        <v>87</v>
      </c>
      <c r="C279" s="19"/>
      <c r="D279" s="24" t="s">
        <v>91</v>
      </c>
      <c r="E279" s="19"/>
      <c r="F279" s="343" t="s">
        <v>244</v>
      </c>
      <c r="G279" s="19"/>
      <c r="H279" s="19"/>
      <c r="I279" s="19"/>
      <c r="J279" s="58"/>
      <c r="K279" s="19"/>
      <c r="L279" s="73"/>
      <c r="M279"/>
      <c r="N279" s="19"/>
      <c r="O279" s="19"/>
      <c r="P279"/>
      <c r="Q279" s="138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>
      <c r="A280" s="19"/>
      <c r="B280" s="24"/>
      <c r="C280" s="19"/>
      <c r="D280" s="24"/>
      <c r="E280" s="19"/>
      <c r="F280" s="343"/>
      <c r="G280" s="19"/>
      <c r="H280" s="19"/>
      <c r="I280" s="19"/>
      <c r="J280" s="24"/>
      <c r="K280" s="19"/>
      <c r="L280" s="19"/>
      <c r="M280"/>
      <c r="N280" s="19"/>
      <c r="O280" s="19"/>
      <c r="P280"/>
      <c r="Q280" s="196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>
      <c r="A281" s="19"/>
      <c r="B281" s="154"/>
      <c r="C281" s="19"/>
      <c r="D281" s="154"/>
      <c r="E281" s="19"/>
      <c r="F281" s="154"/>
      <c r="G281" s="19"/>
      <c r="H281" s="19"/>
      <c r="I281" s="19"/>
      <c r="J281" s="155" t="str">
        <f>J269&amp;" lag - Trippel Serie"</f>
        <v>8 lag - Trippel Serie</v>
      </c>
      <c r="K281" s="19"/>
      <c r="L281" s="19"/>
      <c r="M281" s="19"/>
      <c r="N281" s="19"/>
      <c r="O281" s="19"/>
      <c r="P281"/>
      <c r="Q281" s="138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>
      <c r="A282" s="19"/>
      <c r="B282" s="203" t="str">
        <f>B269&amp;" lag - Dobbel Serie"</f>
        <v>9 lag - Dobbel Serie</v>
      </c>
      <c r="C282" s="19"/>
      <c r="D282" s="203" t="str">
        <f>D269&amp;" lag - Dobbel Serie"</f>
        <v>9 lag - Dobbel Serie</v>
      </c>
      <c r="E282" s="19"/>
      <c r="F282" s="203" t="str">
        <f>F269&amp;" lag - Dobbel Serie"</f>
        <v>9 lag - Dobbel Serie</v>
      </c>
      <c r="G282" s="19"/>
      <c r="H282" s="19"/>
      <c r="I282" s="19"/>
      <c r="J282" s="155" t="str">
        <f>(J269-1)*3&amp;" Kamper"</f>
        <v>21 Kamper</v>
      </c>
      <c r="K282" s="19"/>
      <c r="L282" s="19"/>
      <c r="M282" s="19"/>
      <c r="N282" s="19"/>
      <c r="O282" s="19"/>
      <c r="P282"/>
      <c r="Q282" s="196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>
      <c r="A283" s="19"/>
      <c r="B283" s="80" t="str">
        <f>(B269-1)*2&amp;" Kamper"</f>
        <v>16 Kamper</v>
      </c>
      <c r="C283" s="19"/>
      <c r="D283" s="203" t="str">
        <f>(D269-1)*2&amp;" Kamper"</f>
        <v>16 Kamper</v>
      </c>
      <c r="E283" s="19"/>
      <c r="F283" s="203" t="str">
        <f>(F269-1)*2&amp;" Kamper"</f>
        <v>16 Kamper</v>
      </c>
      <c r="G283" s="19"/>
      <c r="H283" s="19"/>
      <c r="I283" s="19"/>
      <c r="J283" s="19" t="s">
        <v>277</v>
      </c>
      <c r="K283" s="19"/>
      <c r="L283" s="19"/>
      <c r="M283" s="19"/>
      <c r="N283" s="19"/>
      <c r="O283" s="19"/>
      <c r="P283" s="19"/>
      <c r="Q283" s="131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>
      <c r="A284" s="19"/>
      <c r="B284" s="19" t="s">
        <v>261</v>
      </c>
      <c r="C284" s="19"/>
      <c r="D284" s="19" t="s">
        <v>261</v>
      </c>
      <c r="E284" s="19"/>
      <c r="F284" s="19" t="s">
        <v>261</v>
      </c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43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s="22" customFormat="1">
      <c r="A285" s="66"/>
      <c r="B285" s="66"/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73"/>
      <c r="Q285" s="196"/>
      <c r="R285" s="66"/>
      <c r="S285" s="66"/>
      <c r="T285" s="66"/>
      <c r="U285" s="66"/>
      <c r="V285" s="66"/>
      <c r="W285" s="66"/>
      <c r="X285" s="66"/>
      <c r="Y285" s="66"/>
      <c r="Z285" s="66"/>
    </row>
    <row r="286" spans="1:26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6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21">
      <c r="A287" s="60"/>
      <c r="B287" s="5" t="s">
        <v>299</v>
      </c>
      <c r="C287" s="60"/>
      <c r="D287" s="6">
        <f>B289+D289+F311+D311+B311+P289</f>
        <v>50</v>
      </c>
      <c r="E287" s="6" t="s">
        <v>6</v>
      </c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196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8.75">
      <c r="A288" s="19"/>
      <c r="B288" s="285"/>
      <c r="C288" s="285"/>
      <c r="D288" s="285"/>
      <c r="E288" s="285"/>
      <c r="F288" s="285"/>
      <c r="G288" s="285"/>
      <c r="H288" s="364"/>
      <c r="I288" s="285"/>
      <c r="J288" s="285"/>
      <c r="K288" s="285"/>
      <c r="L288" s="230"/>
      <c r="M288" s="285"/>
      <c r="N288" s="285"/>
      <c r="O288" s="285"/>
      <c r="P288" s="228"/>
      <c r="Q288" s="196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>
      <c r="A289" s="19"/>
      <c r="B289" s="61">
        <f>COUNTA(B291:B301)</f>
        <v>11</v>
      </c>
      <c r="C289" s="19"/>
      <c r="D289" s="61">
        <f>COUNTA(D291:D301)</f>
        <v>11</v>
      </c>
      <c r="E289" s="19"/>
      <c r="F289" s="198"/>
      <c r="G289" s="73"/>
      <c r="H289" s="19"/>
      <c r="I289" s="19"/>
      <c r="J289" s="19"/>
      <c r="K289" s="19"/>
      <c r="L289" s="61">
        <f>COUNTA(L291:L297)</f>
        <v>7</v>
      </c>
      <c r="M289" s="19"/>
      <c r="N289" s="156">
        <f>COUNTA(N291:N297)</f>
        <v>7</v>
      </c>
      <c r="O289" s="19"/>
      <c r="P289" s="198"/>
      <c r="Q289" s="138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>
      <c r="A290" s="19"/>
      <c r="B290" s="9" t="s">
        <v>300</v>
      </c>
      <c r="C290" s="19"/>
      <c r="D290" s="9" t="s">
        <v>301</v>
      </c>
      <c r="E290" s="19"/>
      <c r="F290" s="111"/>
      <c r="G290" s="73"/>
      <c r="H290" s="19"/>
      <c r="I290" s="19"/>
      <c r="J290" s="19"/>
      <c r="K290" s="19"/>
      <c r="L290" s="204" t="s">
        <v>302</v>
      </c>
      <c r="M290" s="19"/>
      <c r="N290" s="161" t="s">
        <v>303</v>
      </c>
      <c r="O290" s="19"/>
      <c r="P290" s="111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>
      <c r="A291" s="19"/>
      <c r="B291" s="57" t="s">
        <v>17</v>
      </c>
      <c r="C291" s="19"/>
      <c r="D291" s="43" t="s">
        <v>143</v>
      </c>
      <c r="E291" s="19"/>
      <c r="F291" s="104"/>
      <c r="G291" s="73"/>
      <c r="H291" s="19"/>
      <c r="I291" s="19"/>
      <c r="J291" s="19"/>
      <c r="K291" s="19"/>
      <c r="L291" s="158" t="s">
        <v>27</v>
      </c>
      <c r="M291" s="19"/>
      <c r="N291" s="158" t="s">
        <v>304</v>
      </c>
      <c r="O291" s="19"/>
      <c r="P291" s="382"/>
      <c r="Q291" s="196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>
      <c r="A292" s="19"/>
      <c r="B292" s="43" t="s">
        <v>130</v>
      </c>
      <c r="C292" s="19"/>
      <c r="D292" s="43" t="s">
        <v>135</v>
      </c>
      <c r="E292" s="19"/>
      <c r="F292" s="104"/>
      <c r="G292" s="73"/>
      <c r="H292" s="19"/>
      <c r="I292" s="19"/>
      <c r="J292" s="19"/>
      <c r="K292" s="19"/>
      <c r="L292" s="158" t="s">
        <v>55</v>
      </c>
      <c r="M292" s="19"/>
      <c r="N292" s="158" t="s">
        <v>69</v>
      </c>
      <c r="O292" s="19"/>
      <c r="P292" s="382"/>
      <c r="Q292" s="196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>
      <c r="A293" s="19"/>
      <c r="B293" s="43" t="s">
        <v>192</v>
      </c>
      <c r="C293" s="19"/>
      <c r="D293" s="43" t="s">
        <v>190</v>
      </c>
      <c r="E293" s="19"/>
      <c r="F293" s="104"/>
      <c r="G293" s="73"/>
      <c r="H293" s="19"/>
      <c r="I293" s="19"/>
      <c r="J293" s="19"/>
      <c r="K293" s="19"/>
      <c r="L293" s="158" t="s">
        <v>62</v>
      </c>
      <c r="M293" s="19"/>
      <c r="N293" s="158" t="s">
        <v>90</v>
      </c>
      <c r="O293" s="19"/>
      <c r="P293" s="382"/>
      <c r="Q293" s="196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>
      <c r="A294" s="19"/>
      <c r="B294" s="57" t="s">
        <v>40</v>
      </c>
      <c r="C294" s="19"/>
      <c r="D294" s="43" t="s">
        <v>33</v>
      </c>
      <c r="E294" s="19"/>
      <c r="F294" s="104"/>
      <c r="G294" s="73"/>
      <c r="H294" s="19"/>
      <c r="I294" s="19"/>
      <c r="J294" s="19"/>
      <c r="K294" s="19"/>
      <c r="L294" s="158" t="s">
        <v>285</v>
      </c>
      <c r="M294" s="19"/>
      <c r="N294" s="158" t="s">
        <v>153</v>
      </c>
      <c r="O294" s="19"/>
      <c r="P294" s="382"/>
      <c r="Q294" s="196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>
      <c r="A295" s="19"/>
      <c r="B295" s="43" t="s">
        <v>139</v>
      </c>
      <c r="C295" s="19"/>
      <c r="D295" s="150" t="s">
        <v>25</v>
      </c>
      <c r="E295" s="19"/>
      <c r="F295" s="225"/>
      <c r="G295" s="73"/>
      <c r="H295" s="19"/>
      <c r="I295" s="19"/>
      <c r="J295" s="19"/>
      <c r="K295" s="19"/>
      <c r="L295" s="158" t="s">
        <v>305</v>
      </c>
      <c r="M295" s="19"/>
      <c r="N295" s="158" t="s">
        <v>158</v>
      </c>
      <c r="O295" s="19"/>
      <c r="P295" s="382"/>
      <c r="Q295" s="196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>
      <c r="A296" s="19"/>
      <c r="B296" s="43" t="s">
        <v>175</v>
      </c>
      <c r="C296" s="19"/>
      <c r="D296" s="43" t="s">
        <v>271</v>
      </c>
      <c r="E296" s="19"/>
      <c r="F296" s="225"/>
      <c r="G296" s="73"/>
      <c r="H296" s="19"/>
      <c r="I296" s="19"/>
      <c r="J296" s="19"/>
      <c r="K296" s="19"/>
      <c r="L296" s="158" t="s">
        <v>109</v>
      </c>
      <c r="M296" s="19"/>
      <c r="N296" s="158" t="s">
        <v>306</v>
      </c>
      <c r="O296" s="19"/>
      <c r="P296" s="382"/>
      <c r="Q296" s="196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>
      <c r="A297" s="19"/>
      <c r="B297" s="57" t="s">
        <v>177</v>
      </c>
      <c r="C297" s="19"/>
      <c r="D297" s="150" t="s">
        <v>272</v>
      </c>
      <c r="E297" s="19"/>
      <c r="F297" s="225"/>
      <c r="G297" s="73"/>
      <c r="H297" s="19"/>
      <c r="I297" s="19"/>
      <c r="J297" s="19"/>
      <c r="K297" s="19"/>
      <c r="L297" s="158" t="s">
        <v>114</v>
      </c>
      <c r="M297" s="19"/>
      <c r="N297" s="158" t="s">
        <v>201</v>
      </c>
      <c r="O297" s="19"/>
      <c r="P297" s="382"/>
      <c r="Q297" s="196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>
      <c r="A298" s="19"/>
      <c r="B298" s="43" t="s">
        <v>147</v>
      </c>
      <c r="C298" s="19"/>
      <c r="D298" s="219" t="s">
        <v>56</v>
      </c>
      <c r="E298" s="19"/>
      <c r="F298" s="104"/>
      <c r="G298" s="73"/>
      <c r="H298" s="19"/>
      <c r="I298" s="19"/>
      <c r="J298" s="19"/>
      <c r="K298" s="19"/>
      <c r="L298" s="162" t="str">
        <f>L289&amp;" lag - Trippel Serie"</f>
        <v>7 lag - Trippel Serie</v>
      </c>
      <c r="M298" s="19"/>
      <c r="N298" s="162" t="str">
        <f>N289&amp;" lag -Trippel Serie"</f>
        <v>7 lag -Trippel Serie</v>
      </c>
      <c r="O298" s="19"/>
      <c r="P298" s="382"/>
      <c r="Q298" s="196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>
      <c r="A299" s="19"/>
      <c r="B299" s="333" t="s">
        <v>198</v>
      </c>
      <c r="C299" s="19"/>
      <c r="D299" s="268" t="s">
        <v>152</v>
      </c>
      <c r="E299" s="19"/>
      <c r="F299" s="104"/>
      <c r="G299" s="73"/>
      <c r="H299" s="19"/>
      <c r="I299" s="19"/>
      <c r="J299" s="19"/>
      <c r="K299" s="19"/>
      <c r="L299" s="308" t="str">
        <f>(L289-1)*3&amp;" Kamper"</f>
        <v>18 Kamper</v>
      </c>
      <c r="M299" s="19"/>
      <c r="N299" s="308" t="str">
        <f>(N289-1)*3&amp;" Kamper"</f>
        <v>18 Kamper</v>
      </c>
      <c r="O299" s="19"/>
      <c r="P299" s="382"/>
      <c r="Q299" s="196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>
      <c r="A300" s="19"/>
      <c r="B300" s="268" t="s">
        <v>103</v>
      </c>
      <c r="C300" s="19"/>
      <c r="D300" s="270" t="s">
        <v>307</v>
      </c>
      <c r="E300" s="19"/>
      <c r="F300" s="104"/>
      <c r="G300" s="73"/>
      <c r="H300" s="19"/>
      <c r="I300" s="19"/>
      <c r="J300" s="19"/>
      <c r="K300" s="19"/>
      <c r="L300" s="19" t="s">
        <v>261</v>
      </c>
      <c r="M300" s="19"/>
      <c r="N300" s="19" t="s">
        <v>261</v>
      </c>
      <c r="O300" s="19"/>
      <c r="P300" s="382"/>
      <c r="Q300" s="196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>
      <c r="A301" s="19"/>
      <c r="B301" s="333" t="s">
        <v>82</v>
      </c>
      <c r="C301" s="19"/>
      <c r="D301" s="270" t="s">
        <v>100</v>
      </c>
      <c r="E301" s="19"/>
      <c r="F301" s="104"/>
      <c r="G301" s="73"/>
      <c r="H301" s="19"/>
      <c r="I301" s="19"/>
      <c r="J301" s="19"/>
      <c r="K301" s="19"/>
      <c r="L301" s="171"/>
      <c r="M301" s="19"/>
      <c r="N301" s="171"/>
      <c r="O301" s="19"/>
      <c r="P301" s="382"/>
      <c r="Q301" s="196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5.75">
      <c r="A302" s="19"/>
      <c r="B302" s="41" t="str">
        <f>B289&amp;" lag - Dobbel Serie"</f>
        <v>11 lag - Dobbel Serie</v>
      </c>
      <c r="C302" s="19"/>
      <c r="D302" s="41" t="str">
        <f>D289&amp;" lag - Dobbel Serie"</f>
        <v>11 lag - Dobbel Serie</v>
      </c>
      <c r="E302" s="19"/>
      <c r="F302" s="73"/>
      <c r="G302" s="73"/>
      <c r="H302" s="19"/>
      <c r="I302" s="19"/>
      <c r="J302" s="19"/>
      <c r="K302" s="19"/>
      <c r="L302" s="193"/>
      <c r="M302" s="73"/>
      <c r="N302" s="163"/>
      <c r="O302" s="19"/>
      <c r="P302" s="382"/>
      <c r="Q302" s="196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>
      <c r="A303" s="19"/>
      <c r="B303" s="42" t="str">
        <f>(B289-1)*2&amp;" Kamper"</f>
        <v>20 Kamper</v>
      </c>
      <c r="C303" s="19"/>
      <c r="D303" s="42" t="str">
        <f>(D289-1)*2&amp;" Kamper"</f>
        <v>20 Kamper</v>
      </c>
      <c r="E303" s="19"/>
      <c r="F303" s="73"/>
      <c r="G303" s="73"/>
      <c r="H303" s="19"/>
      <c r="I303" s="19"/>
      <c r="J303" s="19"/>
      <c r="K303" s="19"/>
      <c r="L303" s="384"/>
      <c r="M303" s="73"/>
      <c r="N303" s="384"/>
      <c r="O303" s="19"/>
      <c r="P303" s="382"/>
      <c r="Q303" s="196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>
      <c r="A304" s="19"/>
      <c r="B304" s="19" t="s">
        <v>261</v>
      </c>
      <c r="C304" s="19"/>
      <c r="D304" s="19" t="s">
        <v>261</v>
      </c>
      <c r="E304" s="19"/>
      <c r="F304" s="19"/>
      <c r="G304" s="19"/>
      <c r="H304" s="19"/>
      <c r="I304" s="19"/>
      <c r="J304" s="19"/>
      <c r="K304" s="19"/>
      <c r="L304" s="381"/>
      <c r="M304" s="73"/>
      <c r="N304" s="381"/>
      <c r="O304" s="19"/>
      <c r="P304" s="382"/>
      <c r="Q304" s="196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>
      <c r="A305" s="197"/>
      <c r="B305" s="19"/>
      <c r="C305" s="19"/>
      <c r="D305" s="19"/>
      <c r="E305" s="38"/>
      <c r="F305" s="104"/>
      <c r="G305" s="197"/>
      <c r="H305" s="19"/>
      <c r="I305" s="19"/>
      <c r="J305" s="19"/>
      <c r="K305" s="19"/>
      <c r="L305" s="382"/>
      <c r="M305" s="73"/>
      <c r="N305" s="382"/>
      <c r="O305" s="19"/>
      <c r="P305" s="209"/>
      <c r="Q305" s="196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>
      <c r="A306" s="197"/>
      <c r="B306" s="19"/>
      <c r="C306" s="19"/>
      <c r="D306" s="19"/>
      <c r="E306" s="38"/>
      <c r="F306" s="104"/>
      <c r="G306" s="197"/>
      <c r="H306" s="19"/>
      <c r="I306" s="19"/>
      <c r="J306" s="19"/>
      <c r="K306" s="19"/>
      <c r="L306" s="382"/>
      <c r="M306" s="73"/>
      <c r="N306" s="382"/>
      <c r="O306" s="19"/>
      <c r="P306" s="209"/>
      <c r="Q306" s="196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>
      <c r="A307" s="197"/>
      <c r="B307" s="19"/>
      <c r="C307" s="19"/>
      <c r="D307" s="19"/>
      <c r="E307" s="38"/>
      <c r="F307" s="104"/>
      <c r="G307" s="197"/>
      <c r="H307" s="19"/>
      <c r="I307" s="19"/>
      <c r="J307" s="19"/>
      <c r="K307" s="19"/>
      <c r="L307" s="382"/>
      <c r="M307" s="73"/>
      <c r="N307" s="382"/>
      <c r="O307" s="19"/>
      <c r="P307" s="19"/>
      <c r="Q307" s="196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>
      <c r="A308" s="197"/>
      <c r="B308" s="19"/>
      <c r="C308" s="19"/>
      <c r="D308" s="19"/>
      <c r="E308" s="38"/>
      <c r="F308" s="104"/>
      <c r="G308" s="197"/>
      <c r="H308" s="19"/>
      <c r="I308" s="19"/>
      <c r="J308" s="19"/>
      <c r="K308" s="19"/>
      <c r="L308" s="382"/>
      <c r="M308" s="73"/>
      <c r="N308" s="382"/>
      <c r="O308" s="19"/>
      <c r="P308" s="19"/>
      <c r="Q308" s="196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>
      <c r="A309" s="197"/>
      <c r="B309" s="19"/>
      <c r="C309" s="19"/>
      <c r="D309" s="19"/>
      <c r="E309" s="38"/>
      <c r="F309" s="104"/>
      <c r="G309" s="197"/>
      <c r="H309" s="19"/>
      <c r="I309" s="19"/>
      <c r="J309" s="19"/>
      <c r="K309" s="19"/>
      <c r="L309" s="382"/>
      <c r="M309" s="73"/>
      <c r="N309" s="382"/>
      <c r="O309" s="19"/>
      <c r="P309" s="19"/>
      <c r="Q309" s="196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8.75">
      <c r="A310" s="197"/>
      <c r="B310" s="285"/>
      <c r="C310" s="19"/>
      <c r="D310" s="19"/>
      <c r="E310" s="19"/>
      <c r="F310" s="104"/>
      <c r="G310" s="197"/>
      <c r="H310" s="19"/>
      <c r="I310" s="19"/>
      <c r="J310" s="19"/>
      <c r="K310" s="19"/>
      <c r="L310" s="382"/>
      <c r="M310" s="73"/>
      <c r="N310" s="382"/>
      <c r="O310" s="19"/>
      <c r="P310" s="19"/>
      <c r="Q310" s="196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>
      <c r="A311" s="197"/>
      <c r="B311" s="314">
        <f>COUNTA(B313:B323)</f>
        <v>10</v>
      </c>
      <c r="C311" s="19"/>
      <c r="D311" s="156">
        <f>COUNTA(D313:D323)</f>
        <v>9</v>
      </c>
      <c r="E311" s="19"/>
      <c r="F311" s="156">
        <f>COUNTA(F313:F323)</f>
        <v>9</v>
      </c>
      <c r="G311" s="197"/>
      <c r="H311" s="19"/>
      <c r="I311" s="19"/>
      <c r="J311" s="19"/>
      <c r="K311" s="19"/>
      <c r="L311" s="382"/>
      <c r="M311" s="73"/>
      <c r="N311" s="382"/>
      <c r="O311" s="19"/>
      <c r="P311" s="19"/>
      <c r="Q311" s="196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>
      <c r="A312" s="197"/>
      <c r="B312" s="249" t="s">
        <v>308</v>
      </c>
      <c r="C312" s="19"/>
      <c r="D312" s="272" t="s">
        <v>309</v>
      </c>
      <c r="E312" s="19"/>
      <c r="F312" s="249" t="s">
        <v>310</v>
      </c>
      <c r="G312" s="197"/>
      <c r="H312" s="19"/>
      <c r="I312" s="19"/>
      <c r="J312" s="19"/>
      <c r="K312" s="19"/>
      <c r="L312" s="209"/>
      <c r="M312" s="73"/>
      <c r="N312" s="209"/>
      <c r="O312" s="19"/>
      <c r="P312" s="19"/>
      <c r="Q312" s="196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>
      <c r="A313" s="197"/>
      <c r="B313" s="232" t="s">
        <v>52</v>
      </c>
      <c r="C313" s="19"/>
      <c r="D313" s="273" t="s">
        <v>81</v>
      </c>
      <c r="E313" s="19"/>
      <c r="F313" s="232" t="s">
        <v>219</v>
      </c>
      <c r="G313" s="197"/>
      <c r="H313" s="19"/>
      <c r="I313" s="19"/>
      <c r="J313" s="19"/>
      <c r="K313" s="19"/>
      <c r="L313" s="209"/>
      <c r="M313" s="73"/>
      <c r="N313" s="20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>
      <c r="A314" s="197"/>
      <c r="B314" s="284" t="s">
        <v>124</v>
      </c>
      <c r="C314" s="19"/>
      <c r="D314" s="264" t="s">
        <v>24</v>
      </c>
      <c r="E314" s="19"/>
      <c r="F314" s="284" t="s">
        <v>174</v>
      </c>
      <c r="G314" s="197"/>
      <c r="H314" s="19"/>
      <c r="I314" s="19"/>
      <c r="J314" s="19"/>
      <c r="K314" s="19"/>
      <c r="L314" s="19"/>
      <c r="M314" s="19"/>
      <c r="N314" s="19"/>
      <c r="O314" s="19"/>
      <c r="P314" s="19"/>
      <c r="Q314" s="196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>
      <c r="A315" s="197"/>
      <c r="B315" s="284" t="s">
        <v>50</v>
      </c>
      <c r="C315" s="19"/>
      <c r="D315" s="264" t="s">
        <v>36</v>
      </c>
      <c r="E315" s="19"/>
      <c r="F315" s="342" t="s">
        <v>240</v>
      </c>
      <c r="G315" s="197"/>
      <c r="H315" s="19"/>
      <c r="I315" s="19"/>
      <c r="J315" s="19"/>
      <c r="K315" s="19"/>
      <c r="L315" s="19"/>
      <c r="M315" s="19"/>
      <c r="N315" s="19"/>
      <c r="O315" s="19"/>
      <c r="P315" s="19"/>
      <c r="Q315" s="196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>
      <c r="A316" s="197"/>
      <c r="B316" s="284" t="s">
        <v>66</v>
      </c>
      <c r="C316" s="19"/>
      <c r="D316" s="264" t="s">
        <v>73</v>
      </c>
      <c r="E316" s="19"/>
      <c r="F316" s="284" t="s">
        <v>154</v>
      </c>
      <c r="G316" s="197"/>
      <c r="H316" s="19"/>
      <c r="I316" s="19"/>
      <c r="J316" s="19"/>
      <c r="K316" s="19"/>
      <c r="L316" s="19"/>
      <c r="M316" s="19"/>
      <c r="N316" s="19"/>
      <c r="O316" s="19"/>
      <c r="P316" s="19"/>
      <c r="Q316" s="138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>
      <c r="A317" s="197"/>
      <c r="B317" s="284" t="s">
        <v>142</v>
      </c>
      <c r="C317" s="19"/>
      <c r="D317" s="264" t="s">
        <v>176</v>
      </c>
      <c r="E317" s="19"/>
      <c r="F317" s="284" t="s">
        <v>159</v>
      </c>
      <c r="G317" s="197"/>
      <c r="H317" s="19"/>
      <c r="I317" s="19"/>
      <c r="J317" s="19"/>
      <c r="K317" s="19"/>
      <c r="L317" s="19"/>
      <c r="M317" s="19"/>
      <c r="N317" s="19"/>
      <c r="O317" s="19"/>
      <c r="P317" s="19"/>
      <c r="Q317" s="196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>
      <c r="A318" s="197"/>
      <c r="B318" s="342" t="s">
        <v>311</v>
      </c>
      <c r="C318" s="19"/>
      <c r="D318" s="264" t="s">
        <v>312</v>
      </c>
      <c r="E318" s="19"/>
      <c r="F318" s="284" t="s">
        <v>60</v>
      </c>
      <c r="G318" s="197"/>
      <c r="H318" s="19"/>
      <c r="I318" s="19"/>
      <c r="J318" s="19"/>
      <c r="K318" s="19"/>
      <c r="L318" s="19"/>
      <c r="M318" s="19"/>
      <c r="N318" s="19"/>
      <c r="O318" s="19"/>
      <c r="P318" s="19"/>
      <c r="Q318" s="196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>
      <c r="A319" s="197"/>
      <c r="B319" s="284" t="s">
        <v>313</v>
      </c>
      <c r="C319" s="19"/>
      <c r="D319" s="264" t="s">
        <v>296</v>
      </c>
      <c r="E319" s="19"/>
      <c r="F319" s="342" t="s">
        <v>314</v>
      </c>
      <c r="G319" s="197"/>
      <c r="H319" s="19"/>
      <c r="I319" s="19"/>
      <c r="J319" s="19"/>
      <c r="K319" s="19"/>
      <c r="L319" s="19"/>
      <c r="M319" s="19"/>
      <c r="N319" s="19"/>
      <c r="O319" s="19"/>
      <c r="P319" s="19"/>
      <c r="Q319" s="196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>
      <c r="A320" s="197"/>
      <c r="B320" s="284" t="s">
        <v>61</v>
      </c>
      <c r="C320" s="19"/>
      <c r="D320" s="274" t="s">
        <v>315</v>
      </c>
      <c r="E320" s="19"/>
      <c r="F320" s="284" t="s">
        <v>89</v>
      </c>
      <c r="G320" s="197"/>
      <c r="H320" s="19"/>
      <c r="I320" s="19"/>
      <c r="J320" s="19"/>
      <c r="K320" s="19"/>
      <c r="L320" s="19"/>
      <c r="M320" s="19"/>
      <c r="N320" s="19"/>
      <c r="O320" s="19"/>
      <c r="P320" s="19"/>
      <c r="Q320" s="196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>
      <c r="A321" s="196"/>
      <c r="B321" s="284" t="s">
        <v>63</v>
      </c>
      <c r="C321" s="19"/>
      <c r="D321" s="341" t="s">
        <v>180</v>
      </c>
      <c r="E321" s="19"/>
      <c r="F321" s="284" t="s">
        <v>316</v>
      </c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6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>
      <c r="A322" s="19"/>
      <c r="B322" s="284" t="s">
        <v>107</v>
      </c>
      <c r="C322" s="19"/>
      <c r="D322" s="231"/>
      <c r="E322" s="19"/>
      <c r="F322" s="231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6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>
      <c r="A323" s="19"/>
      <c r="B323" s="256"/>
      <c r="C323" s="19"/>
      <c r="D323" s="31"/>
      <c r="E323" s="19"/>
      <c r="F323" s="256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6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>
      <c r="A324" s="19"/>
      <c r="B324" s="286" t="str">
        <f>B311&amp;" lag - Dobbel Serie"</f>
        <v>10 lag - Dobbel Serie</v>
      </c>
      <c r="C324" s="66"/>
      <c r="D324" s="79" t="str">
        <f>D311&amp;" lag - Dobbel Serie"</f>
        <v>9 lag - Dobbel Serie</v>
      </c>
      <c r="E324" s="66"/>
      <c r="F324" s="286" t="str">
        <f>F311&amp;" lag - Dobbel Serie"</f>
        <v>9 lag - Dobbel Serie</v>
      </c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6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>
      <c r="A325" s="19"/>
      <c r="B325" s="80" t="str">
        <f>(B311-1)*2&amp;" Kamper"</f>
        <v>18 Kamper</v>
      </c>
      <c r="C325" s="66"/>
      <c r="D325" s="80" t="str">
        <f>(D311-1)*2&amp;" Kamper"</f>
        <v>16 Kamper</v>
      </c>
      <c r="E325" s="66"/>
      <c r="F325" s="80" t="str">
        <f>(F311-1)*2&amp;" Kamper"</f>
        <v>16 Kamper</v>
      </c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38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>
      <c r="A326" s="19"/>
      <c r="B326" s="19" t="s">
        <v>261</v>
      </c>
      <c r="C326" s="66"/>
      <c r="D326" s="19" t="s">
        <v>261</v>
      </c>
      <c r="E326" s="66"/>
      <c r="F326" s="19" t="s">
        <v>261</v>
      </c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6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46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6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38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6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38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6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38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6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46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6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6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s="22" customFormat="1">
      <c r="A338" s="66"/>
      <c r="B338" s="66"/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196"/>
      <c r="R338" s="66"/>
      <c r="S338" s="66"/>
      <c r="T338" s="66"/>
      <c r="U338" s="66"/>
      <c r="V338" s="66"/>
      <c r="W338" s="66"/>
      <c r="X338" s="66"/>
      <c r="Y338" s="66"/>
      <c r="Z338" s="66"/>
    </row>
    <row r="339" spans="1:26" s="22" customFormat="1">
      <c r="A339" s="66"/>
      <c r="B339" s="66"/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196"/>
      <c r="R339" s="66"/>
      <c r="S339" s="66"/>
      <c r="T339" s="66"/>
      <c r="U339" s="66"/>
      <c r="V339" s="66"/>
      <c r="W339" s="66"/>
      <c r="X339" s="66"/>
      <c r="Y339" s="66"/>
      <c r="Z339" s="66"/>
    </row>
    <row r="340" spans="1:26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6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6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21">
      <c r="A342" s="60"/>
      <c r="B342" s="5" t="s">
        <v>317</v>
      </c>
      <c r="C342" s="60"/>
      <c r="D342" s="6">
        <f>B344+D344+F344+H344+B362+D362</f>
        <v>47</v>
      </c>
      <c r="E342" s="6" t="s">
        <v>6</v>
      </c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196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5.75">
      <c r="A343" s="19"/>
      <c r="B343" s="19"/>
      <c r="C343" s="19"/>
      <c r="D343" s="19"/>
      <c r="E343" s="19"/>
      <c r="F343" s="73"/>
      <c r="G343" s="19"/>
      <c r="H343" s="192"/>
      <c r="I343" s="19"/>
      <c r="J343" s="380"/>
      <c r="K343" s="19"/>
      <c r="L343" s="19"/>
      <c r="M343" s="19"/>
      <c r="N343" s="19"/>
      <c r="O343" s="19"/>
      <c r="P343" s="19"/>
      <c r="Q343" s="196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>
      <c r="A344" s="19"/>
      <c r="B344" s="205">
        <v>9</v>
      </c>
      <c r="C344" s="73"/>
      <c r="D344" s="205">
        <v>9</v>
      </c>
      <c r="E344" s="19"/>
      <c r="F344" s="198"/>
      <c r="G344" s="19"/>
      <c r="H344" s="167">
        <f>COUNTA(H346:H354)</f>
        <v>9</v>
      </c>
      <c r="I344" s="19"/>
      <c r="J344" s="198"/>
      <c r="K344" s="19"/>
      <c r="L344" s="19"/>
      <c r="M344" s="19"/>
      <c r="N344" s="50"/>
      <c r="O344" s="19"/>
      <c r="P344" s="19"/>
      <c r="Q344" s="138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>
      <c r="A345" s="19"/>
      <c r="B345" s="206" t="s">
        <v>318</v>
      </c>
      <c r="C345" s="73"/>
      <c r="D345" s="206" t="s">
        <v>319</v>
      </c>
      <c r="E345" s="19"/>
      <c r="F345" s="301"/>
      <c r="G345" s="19"/>
      <c r="H345" s="9" t="s">
        <v>320</v>
      </c>
      <c r="I345" s="19"/>
      <c r="J345" s="381"/>
      <c r="K345" s="19"/>
      <c r="L345" s="19"/>
      <c r="M345" s="19"/>
      <c r="N345" s="61"/>
      <c r="O345" s="19"/>
      <c r="P345" s="19"/>
      <c r="Q345" s="138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>
      <c r="A346" s="19"/>
      <c r="B346" s="88" t="s">
        <v>124</v>
      </c>
      <c r="C346" s="89"/>
      <c r="D346" s="88" t="s">
        <v>321</v>
      </c>
      <c r="E346" s="27"/>
      <c r="F346" s="225"/>
      <c r="G346" s="19"/>
      <c r="H346" s="81" t="s">
        <v>27</v>
      </c>
      <c r="I346" s="19"/>
      <c r="J346" s="171"/>
      <c r="K346" s="19"/>
      <c r="L346" s="19"/>
      <c r="M346" s="19"/>
      <c r="N346" s="19"/>
      <c r="O346" s="19"/>
      <c r="P346" s="19"/>
      <c r="Q346" s="196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>
      <c r="A347" s="19"/>
      <c r="B347" s="57" t="s">
        <v>130</v>
      </c>
      <c r="C347" s="89"/>
      <c r="D347" s="57" t="s">
        <v>36</v>
      </c>
      <c r="E347" s="27"/>
      <c r="F347" s="302"/>
      <c r="G347" s="19"/>
      <c r="H347" s="81" t="s">
        <v>41</v>
      </c>
      <c r="I347" s="19"/>
      <c r="J347" s="171"/>
      <c r="K347" s="19"/>
      <c r="L347" s="19"/>
      <c r="M347" s="19"/>
      <c r="N347" s="19"/>
      <c r="O347" s="19"/>
      <c r="P347" s="19"/>
      <c r="Q347" s="196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>
      <c r="A348" s="19"/>
      <c r="B348" s="57" t="s">
        <v>190</v>
      </c>
      <c r="C348" s="89"/>
      <c r="D348" s="57" t="s">
        <v>139</v>
      </c>
      <c r="E348" s="27"/>
      <c r="F348" s="225"/>
      <c r="G348" s="19"/>
      <c r="H348" s="81" t="s">
        <v>191</v>
      </c>
      <c r="I348" s="19"/>
      <c r="J348" s="171"/>
      <c r="K348" s="19"/>
      <c r="L348" s="19"/>
      <c r="M348" s="19"/>
      <c r="N348" s="19"/>
      <c r="O348" s="19"/>
      <c r="P348" s="19"/>
      <c r="Q348" s="196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>
      <c r="A349" s="19"/>
      <c r="B349" s="207" t="s">
        <v>192</v>
      </c>
      <c r="C349" s="89"/>
      <c r="D349" s="88" t="s">
        <v>143</v>
      </c>
      <c r="E349" s="27"/>
      <c r="F349" s="302"/>
      <c r="G349" s="19"/>
      <c r="H349" s="81" t="s">
        <v>62</v>
      </c>
      <c r="I349" s="19"/>
      <c r="J349" s="171"/>
      <c r="K349" s="19"/>
      <c r="L349" s="19"/>
      <c r="M349" s="19"/>
      <c r="N349" s="19"/>
      <c r="O349" s="19"/>
      <c r="P349" s="19"/>
      <c r="Q349" s="196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>
      <c r="A350" s="19"/>
      <c r="B350" s="207" t="s">
        <v>33</v>
      </c>
      <c r="C350" s="89"/>
      <c r="D350" s="207" t="s">
        <v>14</v>
      </c>
      <c r="E350" s="27"/>
      <c r="F350" s="225"/>
      <c r="G350" s="19"/>
      <c r="H350" s="81" t="s">
        <v>285</v>
      </c>
      <c r="I350" s="19"/>
      <c r="J350" s="171"/>
      <c r="K350" s="19"/>
      <c r="L350" s="19"/>
      <c r="M350" s="19"/>
      <c r="N350" s="19"/>
      <c r="O350" s="19"/>
      <c r="P350" s="19"/>
      <c r="Q350" s="145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>
      <c r="A351" s="19"/>
      <c r="B351" s="57" t="s">
        <v>272</v>
      </c>
      <c r="C351" s="89"/>
      <c r="D351" s="207" t="s">
        <v>150</v>
      </c>
      <c r="E351" s="27"/>
      <c r="F351" s="302"/>
      <c r="G351" s="19"/>
      <c r="H351" s="158" t="s">
        <v>109</v>
      </c>
      <c r="I351" s="19"/>
      <c r="J351" s="382"/>
      <c r="K351" s="19"/>
      <c r="L351" s="19"/>
      <c r="M351" s="19"/>
      <c r="N351" s="19"/>
      <c r="O351" s="19"/>
      <c r="P351" s="19"/>
      <c r="Q351" s="196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>
      <c r="A352" s="19"/>
      <c r="B352" s="88" t="s">
        <v>198</v>
      </c>
      <c r="C352" s="73"/>
      <c r="D352" s="207" t="s">
        <v>81</v>
      </c>
      <c r="E352" s="19"/>
      <c r="F352" s="303"/>
      <c r="G352" s="19"/>
      <c r="H352" s="81" t="s">
        <v>114</v>
      </c>
      <c r="I352" s="19"/>
      <c r="J352" s="171"/>
      <c r="K352" s="19"/>
      <c r="L352" s="19"/>
      <c r="M352" s="19"/>
      <c r="N352" s="19"/>
      <c r="O352" s="19"/>
      <c r="P352" s="19"/>
      <c r="Q352" s="196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>
      <c r="A353" s="19"/>
      <c r="B353" s="207" t="s">
        <v>152</v>
      </c>
      <c r="C353" s="73"/>
      <c r="D353" s="57" t="s">
        <v>56</v>
      </c>
      <c r="E353" s="19"/>
      <c r="F353" s="303"/>
      <c r="G353" s="19"/>
      <c r="H353" s="366" t="s">
        <v>167</v>
      </c>
      <c r="I353" s="19"/>
      <c r="J353" s="171"/>
      <c r="K353" s="19"/>
      <c r="L353" s="19"/>
      <c r="M353" s="19"/>
      <c r="N353" s="19"/>
      <c r="O353" s="19"/>
      <c r="P353" s="19"/>
      <c r="Q353" s="196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>
      <c r="A354" s="19"/>
      <c r="B354" s="57" t="s">
        <v>82</v>
      </c>
      <c r="C354" s="73"/>
      <c r="D354" s="274" t="s">
        <v>100</v>
      </c>
      <c r="E354" s="19"/>
      <c r="F354" s="303"/>
      <c r="G354" s="19"/>
      <c r="H354" s="383" t="s">
        <v>163</v>
      </c>
      <c r="I354" s="19"/>
      <c r="J354" s="171"/>
      <c r="K354" s="19"/>
      <c r="L354" s="19"/>
      <c r="M354" s="19"/>
      <c r="N354" s="19"/>
      <c r="O354" s="19"/>
      <c r="P354" s="19"/>
      <c r="Q354" s="196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>
      <c r="A355" s="19"/>
      <c r="B355" s="207"/>
      <c r="C355" s="73"/>
      <c r="D355" s="207"/>
      <c r="E355" s="19"/>
      <c r="F355" s="303"/>
      <c r="G355" s="19"/>
      <c r="H355" s="367" t="str">
        <f>H344&amp;" lag - Dobbel serie"</f>
        <v>9 lag - Dobbel serie</v>
      </c>
      <c r="I355" s="197"/>
      <c r="J355" s="209"/>
      <c r="K355" s="19"/>
      <c r="L355" s="19"/>
      <c r="M355" s="19"/>
      <c r="N355" s="19"/>
      <c r="O355" s="19"/>
      <c r="P355" s="19"/>
      <c r="Q355" s="196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>
      <c r="A356" s="19"/>
      <c r="B356" s="208" t="str">
        <f>B344&amp;" lag - Dobbel Serie"</f>
        <v>9 lag - Dobbel Serie</v>
      </c>
      <c r="C356" s="73"/>
      <c r="D356" s="208" t="str">
        <f>D344&amp;" lag - Dobbel Serie"</f>
        <v>9 lag - Dobbel Serie</v>
      </c>
      <c r="E356" s="19"/>
      <c r="F356" s="73"/>
      <c r="G356" s="19"/>
      <c r="H356" s="313" t="str">
        <f>(H344-1)*2&amp;" Kamper"</f>
        <v>16 Kamper</v>
      </c>
      <c r="I356" s="19"/>
      <c r="J356" s="171"/>
      <c r="K356" s="73"/>
      <c r="L356" s="171"/>
      <c r="M356" s="19"/>
      <c r="N356" s="19"/>
      <c r="O356" s="19"/>
      <c r="P356" s="19"/>
      <c r="Q356" s="196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>
      <c r="A357" s="19"/>
      <c r="B357" s="208" t="s">
        <v>238</v>
      </c>
      <c r="C357" s="73"/>
      <c r="D357" s="208" t="s">
        <v>238</v>
      </c>
      <c r="E357" s="19"/>
      <c r="F357" s="73"/>
      <c r="G357" s="19"/>
      <c r="H357" s="19" t="s">
        <v>322</v>
      </c>
      <c r="I357" s="19"/>
      <c r="J357" s="110"/>
      <c r="K357" s="73"/>
      <c r="L357" s="171"/>
      <c r="M357" s="19"/>
      <c r="N357" s="19"/>
      <c r="O357" s="19"/>
      <c r="P357" s="19"/>
      <c r="Q357" s="144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>
      <c r="A358" s="19"/>
      <c r="B358" s="19" t="s">
        <v>323</v>
      </c>
      <c r="C358" s="73"/>
      <c r="D358" s="19" t="s">
        <v>323</v>
      </c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6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s="22" customFormat="1">
      <c r="A359" s="19"/>
      <c r="B359" s="19"/>
      <c r="C359" s="19"/>
      <c r="D359" s="19"/>
      <c r="E359" s="19"/>
      <c r="F359" s="19"/>
      <c r="G359" s="19"/>
      <c r="H359" s="19"/>
      <c r="I359" s="19"/>
      <c r="J359" s="66"/>
      <c r="K359" s="66"/>
      <c r="L359" s="66"/>
      <c r="M359" s="66"/>
      <c r="N359" s="66"/>
      <c r="O359" s="66"/>
      <c r="P359" s="66"/>
      <c r="Q359" s="196"/>
      <c r="R359" s="66"/>
      <c r="S359" s="66"/>
      <c r="T359" s="66"/>
      <c r="U359" s="66"/>
      <c r="V359" s="66"/>
      <c r="W359" s="66"/>
      <c r="X359" s="66"/>
      <c r="Y359" s="66"/>
      <c r="Z359" s="66"/>
    </row>
    <row r="360" spans="1:26" s="22" customForma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66"/>
      <c r="N360" s="66"/>
      <c r="O360" s="66"/>
      <c r="P360" s="66"/>
      <c r="Q360" s="196"/>
      <c r="R360" s="66"/>
      <c r="S360" s="66"/>
      <c r="T360" s="66"/>
      <c r="U360" s="66"/>
      <c r="V360" s="66"/>
      <c r="W360" s="66"/>
      <c r="X360" s="66"/>
      <c r="Y360" s="66"/>
      <c r="Z360" s="66"/>
    </row>
    <row r="361" spans="1:26">
      <c r="A361" s="19"/>
      <c r="B361" s="210"/>
      <c r="C361" s="211"/>
      <c r="D361" s="210"/>
      <c r="E361" s="66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6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>
      <c r="A362" s="19"/>
      <c r="B362" s="61">
        <v>10</v>
      </c>
      <c r="C362" s="211"/>
      <c r="D362" s="61">
        <v>10</v>
      </c>
      <c r="E362" s="66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6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>
      <c r="A363" s="19"/>
      <c r="B363" s="78" t="s">
        <v>324</v>
      </c>
      <c r="C363" s="19"/>
      <c r="D363" s="78" t="s">
        <v>325</v>
      </c>
      <c r="E363" s="66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6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>
      <c r="A364" s="19"/>
      <c r="B364" s="90" t="s">
        <v>30</v>
      </c>
      <c r="C364" s="19"/>
      <c r="D364" s="57" t="s">
        <v>25</v>
      </c>
      <c r="E364" s="66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6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>
      <c r="A365" s="19"/>
      <c r="B365" s="90" t="s">
        <v>22</v>
      </c>
      <c r="C365" s="19"/>
      <c r="D365" s="207" t="s">
        <v>15</v>
      </c>
      <c r="E365" s="66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6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>
      <c r="A366" s="19"/>
      <c r="B366" s="57" t="s">
        <v>326</v>
      </c>
      <c r="C366" s="19"/>
      <c r="D366" s="207" t="s">
        <v>37</v>
      </c>
      <c r="E366" s="66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6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>
      <c r="A367" s="19"/>
      <c r="B367" s="57" t="s">
        <v>50</v>
      </c>
      <c r="C367" s="19"/>
      <c r="D367" s="57" t="s">
        <v>66</v>
      </c>
      <c r="E367" s="66"/>
      <c r="F367" s="19"/>
      <c r="G367" s="19"/>
      <c r="H367" s="19"/>
      <c r="I367" s="66"/>
      <c r="J367" s="66"/>
      <c r="K367" s="66"/>
      <c r="L367" s="66"/>
      <c r="M367" s="19"/>
      <c r="N367" s="19"/>
      <c r="O367" s="19"/>
      <c r="P367" s="19"/>
      <c r="Q367" s="196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>
      <c r="A368" s="19"/>
      <c r="B368" s="90" t="s">
        <v>296</v>
      </c>
      <c r="C368" s="19"/>
      <c r="D368" s="57" t="s">
        <v>52</v>
      </c>
      <c r="E368" s="66"/>
      <c r="F368" s="19"/>
      <c r="G368" s="19"/>
      <c r="H368" s="19"/>
      <c r="I368" s="66"/>
      <c r="J368" s="66"/>
      <c r="K368" s="66"/>
      <c r="L368" s="66"/>
      <c r="M368" s="19"/>
      <c r="N368" s="19"/>
      <c r="O368" s="19"/>
      <c r="P368" s="19"/>
      <c r="Q368" s="196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>
      <c r="A369" s="66"/>
      <c r="B369" s="57" t="s">
        <v>147</v>
      </c>
      <c r="C369" s="19"/>
      <c r="D369" s="90" t="s">
        <v>177</v>
      </c>
      <c r="E369" s="66"/>
      <c r="F369" s="66"/>
      <c r="G369" s="66"/>
      <c r="H369" s="66"/>
      <c r="I369" s="66"/>
      <c r="J369" s="66"/>
      <c r="K369" s="66"/>
      <c r="L369" s="66"/>
      <c r="M369" s="19"/>
      <c r="N369" s="19"/>
      <c r="O369" s="19"/>
      <c r="P369" s="19"/>
      <c r="Q369" s="196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>
      <c r="A370" s="66"/>
      <c r="B370" s="90" t="s">
        <v>180</v>
      </c>
      <c r="C370" s="19"/>
      <c r="D370" s="338" t="s">
        <v>58</v>
      </c>
      <c r="E370" s="66"/>
      <c r="F370" s="66"/>
      <c r="G370" s="66"/>
      <c r="H370" s="66"/>
      <c r="I370" s="19"/>
      <c r="J370" s="19"/>
      <c r="K370" s="19"/>
      <c r="L370" s="19"/>
      <c r="M370" s="19"/>
      <c r="N370" s="19"/>
      <c r="O370" s="19"/>
      <c r="P370" s="19"/>
      <c r="Q370" s="196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>
      <c r="A371" s="66"/>
      <c r="B371" s="268" t="s">
        <v>87</v>
      </c>
      <c r="C371" s="19"/>
      <c r="D371" s="17" t="s">
        <v>298</v>
      </c>
      <c r="E371" s="66"/>
      <c r="F371" s="66"/>
      <c r="G371" s="66"/>
      <c r="H371" s="66"/>
      <c r="I371" s="19"/>
      <c r="J371" s="19"/>
      <c r="K371" s="19"/>
      <c r="L371" s="19"/>
      <c r="M371" s="19"/>
      <c r="N371" s="19"/>
      <c r="O371" s="19"/>
      <c r="P371" s="19"/>
      <c r="Q371" s="196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>
      <c r="A372" s="66"/>
      <c r="B372" s="260" t="s">
        <v>181</v>
      </c>
      <c r="C372" s="19"/>
      <c r="D372" s="275" t="s">
        <v>244</v>
      </c>
      <c r="E372" s="66"/>
      <c r="F372" s="66"/>
      <c r="G372" s="66"/>
      <c r="H372" s="66"/>
      <c r="I372" s="19"/>
      <c r="J372" s="19"/>
      <c r="K372" s="19"/>
      <c r="L372" s="19"/>
      <c r="M372" s="19"/>
      <c r="N372" s="19"/>
      <c r="O372" s="19"/>
      <c r="P372" s="19"/>
      <c r="Q372" s="196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>
      <c r="A373" s="66"/>
      <c r="B373" s="260" t="s">
        <v>219</v>
      </c>
      <c r="C373" s="19"/>
      <c r="D373" s="275" t="s">
        <v>89</v>
      </c>
      <c r="E373" s="66"/>
      <c r="F373" s="66"/>
      <c r="G373" s="66"/>
      <c r="H373" s="66"/>
      <c r="I373" s="19"/>
      <c r="J373" s="19"/>
      <c r="K373" s="19"/>
      <c r="L373" s="19"/>
      <c r="M373" s="19"/>
      <c r="N373" s="19"/>
      <c r="O373" s="19"/>
      <c r="P373" s="19"/>
      <c r="Q373" s="196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>
      <c r="A374" s="66"/>
      <c r="B374" s="223"/>
      <c r="C374" s="19"/>
      <c r="D374" s="275"/>
      <c r="E374" s="66"/>
      <c r="F374" s="66"/>
      <c r="G374" s="66"/>
      <c r="H374" s="66"/>
      <c r="I374" s="19"/>
      <c r="J374" s="19"/>
      <c r="K374" s="19"/>
      <c r="L374" s="19"/>
      <c r="M374" s="19"/>
      <c r="N374" s="19"/>
      <c r="O374" s="19"/>
      <c r="P374" s="19"/>
      <c r="Q374" s="196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s="22" customFormat="1">
      <c r="A375" s="66"/>
      <c r="B375" s="286" t="str">
        <f>B362&amp;" lag - DobbelSerie"</f>
        <v>10 lag - DobbelSerie</v>
      </c>
      <c r="C375"/>
      <c r="D375" s="79" t="str">
        <f>D362&amp;" lag - Dobbel Serie"</f>
        <v>10 lag - Dobbel Serie</v>
      </c>
      <c r="E375"/>
      <c r="F375" s="66"/>
      <c r="G375" s="66"/>
      <c r="H375" s="66"/>
      <c r="I375" s="19"/>
      <c r="J375" s="19"/>
      <c r="K375" s="19"/>
      <c r="L375" s="19"/>
      <c r="M375" s="66"/>
      <c r="N375" s="66"/>
      <c r="O375" s="66"/>
      <c r="P375" s="73"/>
      <c r="Q375" s="200"/>
      <c r="R375" s="73"/>
      <c r="S375" s="66"/>
      <c r="T375" s="66"/>
      <c r="U375" s="66"/>
      <c r="V375" s="66"/>
      <c r="W375" s="66"/>
      <c r="X375" s="66"/>
      <c r="Y375" s="66"/>
      <c r="Z375" s="66"/>
    </row>
    <row r="376" spans="1:26" s="22" customFormat="1" ht="15" customHeight="1">
      <c r="A376" s="66"/>
      <c r="B376" s="80" t="s">
        <v>327</v>
      </c>
      <c r="C376" s="19"/>
      <c r="D376" s="80" t="s">
        <v>327</v>
      </c>
      <c r="E376" s="66"/>
      <c r="F376" s="66"/>
      <c r="G376" s="66"/>
      <c r="H376" s="66"/>
      <c r="I376" s="19"/>
      <c r="J376" s="19"/>
      <c r="K376" s="19"/>
      <c r="L376" s="19"/>
      <c r="M376" s="66"/>
      <c r="N376" s="66"/>
      <c r="O376" s="66"/>
      <c r="P376" s="73"/>
      <c r="Q376" s="200"/>
      <c r="R376" s="73"/>
      <c r="S376" s="66"/>
      <c r="T376" s="66"/>
      <c r="U376" s="66"/>
      <c r="V376" s="66"/>
      <c r="W376" s="66"/>
      <c r="X376" s="66"/>
      <c r="Y376" s="66"/>
      <c r="Z376" s="66"/>
    </row>
    <row r="377" spans="1:26" s="22" customFormat="1" ht="15" customHeight="1">
      <c r="A377" s="66"/>
      <c r="B377" s="19" t="s">
        <v>328</v>
      </c>
      <c r="C377" s="19"/>
      <c r="D377" s="19" t="s">
        <v>328</v>
      </c>
      <c r="E377" s="19"/>
      <c r="F377" s="209"/>
      <c r="G377" s="66"/>
      <c r="H377" s="209"/>
      <c r="I377" s="66"/>
      <c r="J377" s="66"/>
      <c r="K377" s="66"/>
      <c r="L377" s="66"/>
      <c r="M377" s="66"/>
      <c r="N377" s="66"/>
      <c r="O377" s="66"/>
      <c r="P377" s="73"/>
      <c r="Q377" s="200"/>
      <c r="R377" s="73"/>
      <c r="S377" s="66"/>
      <c r="T377" s="66"/>
      <c r="U377" s="66"/>
      <c r="V377" s="66"/>
      <c r="W377" s="66"/>
      <c r="X377" s="66"/>
      <c r="Y377" s="66"/>
      <c r="Z377" s="66"/>
    </row>
    <row r="378" spans="1:26" ht="1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212"/>
      <c r="M378" s="19"/>
      <c r="N378" s="19"/>
      <c r="O378" s="19"/>
      <c r="P378" s="19"/>
      <c r="Q378" s="196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6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21">
      <c r="A380" s="60"/>
      <c r="B380" s="5" t="s">
        <v>329</v>
      </c>
      <c r="C380" s="60"/>
      <c r="D380" s="60"/>
      <c r="E380" s="60"/>
      <c r="F380" s="339" t="s">
        <v>330</v>
      </c>
      <c r="G380" s="60"/>
      <c r="H380" s="340"/>
      <c r="I380" s="60"/>
      <c r="J380" s="60"/>
      <c r="K380" s="60"/>
      <c r="L380" s="60"/>
      <c r="M380" s="60"/>
      <c r="N380" s="6"/>
      <c r="O380" s="6"/>
      <c r="P380" s="60"/>
      <c r="Q380" s="196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8.75">
      <c r="A381" s="19"/>
      <c r="B381" s="285" t="s">
        <v>279</v>
      </c>
      <c r="C381" s="19"/>
      <c r="D381" s="19"/>
      <c r="E381" s="19"/>
      <c r="F381" s="364"/>
      <c r="G381" s="364"/>
      <c r="H381" s="364"/>
      <c r="I381" s="285"/>
      <c r="J381" s="19"/>
      <c r="K381" s="19"/>
      <c r="L381" s="19"/>
      <c r="M381" s="19"/>
      <c r="N381" s="19"/>
      <c r="O381" s="19"/>
      <c r="P381" s="197"/>
      <c r="Q381" s="197"/>
      <c r="R381" s="197"/>
      <c r="S381" s="19"/>
      <c r="T381" s="19"/>
      <c r="U381" s="19"/>
      <c r="V381" s="19"/>
      <c r="W381" s="19"/>
      <c r="X381" s="19"/>
      <c r="Y381" s="19"/>
      <c r="Z381" s="19"/>
    </row>
    <row r="382" spans="1:26">
      <c r="A382" s="19"/>
      <c r="B382" s="61">
        <v>17</v>
      </c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7"/>
      <c r="Q382" s="197"/>
      <c r="R382" s="197"/>
      <c r="S382" s="19"/>
      <c r="T382" s="19"/>
      <c r="U382" s="19"/>
      <c r="V382" s="19"/>
      <c r="W382" s="19"/>
      <c r="X382" s="19"/>
      <c r="Y382" s="19"/>
      <c r="Z382" s="19"/>
    </row>
    <row r="383" spans="1:26">
      <c r="A383" s="19"/>
      <c r="B383" s="9" t="s">
        <v>331</v>
      </c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7"/>
      <c r="Q383" s="298"/>
      <c r="R383" s="197"/>
      <c r="S383" s="19"/>
      <c r="T383" s="19"/>
      <c r="U383" s="19"/>
      <c r="V383" s="19"/>
      <c r="W383" s="19"/>
      <c r="X383" s="19"/>
      <c r="Y383" s="19"/>
      <c r="Z383" s="19"/>
    </row>
    <row r="384" spans="1:26">
      <c r="A384" s="19"/>
      <c r="B384" s="276" t="s">
        <v>17</v>
      </c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7"/>
      <c r="Q384" s="298"/>
      <c r="R384" s="197"/>
      <c r="S384" s="19"/>
      <c r="T384" s="19"/>
      <c r="U384" s="19"/>
      <c r="V384" s="19"/>
      <c r="W384" s="19"/>
      <c r="X384" s="19"/>
      <c r="Y384" s="19"/>
      <c r="Z384" s="19"/>
    </row>
    <row r="385" spans="1:26">
      <c r="A385" s="19"/>
      <c r="B385" s="276" t="s">
        <v>130</v>
      </c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7"/>
      <c r="Q385" s="197"/>
      <c r="R385" s="197"/>
      <c r="S385" s="19"/>
      <c r="T385" s="19"/>
      <c r="U385" s="19"/>
      <c r="V385" s="19"/>
      <c r="W385" s="19"/>
      <c r="X385" s="19"/>
      <c r="Y385" s="19"/>
      <c r="Z385" s="19"/>
    </row>
    <row r="386" spans="1:26">
      <c r="A386" s="19"/>
      <c r="B386" s="31" t="s">
        <v>135</v>
      </c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7"/>
      <c r="Q386" s="197"/>
      <c r="R386" s="197"/>
      <c r="S386" s="19"/>
      <c r="T386" s="19"/>
      <c r="U386" s="19"/>
      <c r="V386" s="19"/>
      <c r="W386" s="19"/>
      <c r="X386" s="19"/>
      <c r="Y386" s="19"/>
      <c r="Z386" s="19"/>
    </row>
    <row r="387" spans="1:26" ht="15" customHeight="1">
      <c r="A387" s="19"/>
      <c r="B387" s="31" t="s">
        <v>332</v>
      </c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7"/>
      <c r="Q387" s="197"/>
      <c r="R387" s="197"/>
      <c r="S387" s="19"/>
      <c r="T387" s="19"/>
      <c r="U387" s="19"/>
      <c r="V387" s="19"/>
      <c r="W387" s="19"/>
      <c r="X387" s="19"/>
      <c r="Y387" s="19"/>
      <c r="Z387" s="19"/>
    </row>
    <row r="388" spans="1:26">
      <c r="A388" s="19"/>
      <c r="B388" s="31" t="s">
        <v>333</v>
      </c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7"/>
      <c r="Q388" s="197"/>
      <c r="R388" s="197"/>
      <c r="S388" s="19"/>
      <c r="T388" s="19"/>
      <c r="U388" s="19"/>
      <c r="V388" s="19"/>
      <c r="W388" s="19"/>
      <c r="X388" s="19"/>
      <c r="Y388" s="19"/>
      <c r="Z388" s="19"/>
    </row>
    <row r="389" spans="1:26">
      <c r="A389" s="19"/>
      <c r="B389" s="31" t="s">
        <v>192</v>
      </c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7"/>
      <c r="Q389" s="197"/>
      <c r="R389" s="197"/>
      <c r="S389" s="19"/>
      <c r="T389" s="19"/>
      <c r="U389" s="19"/>
      <c r="V389" s="19"/>
      <c r="W389" s="19"/>
      <c r="X389" s="19"/>
      <c r="Y389" s="19"/>
      <c r="Z389" s="19"/>
    </row>
    <row r="390" spans="1:26">
      <c r="A390" s="19"/>
      <c r="B390" s="31" t="s">
        <v>191</v>
      </c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7"/>
      <c r="Q390" s="197"/>
      <c r="R390" s="197"/>
      <c r="S390" s="19"/>
      <c r="T390" s="19"/>
      <c r="U390" s="19"/>
      <c r="V390" s="19"/>
      <c r="W390" s="19"/>
      <c r="X390" s="19"/>
      <c r="Y390" s="19"/>
      <c r="Z390" s="19"/>
    </row>
    <row r="391" spans="1:26">
      <c r="A391" s="19"/>
      <c r="B391" s="31" t="s">
        <v>139</v>
      </c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7"/>
      <c r="Q391" s="197"/>
      <c r="R391" s="197"/>
      <c r="S391" s="19"/>
      <c r="T391" s="19"/>
      <c r="U391" s="19"/>
      <c r="V391" s="19"/>
      <c r="W391" s="19"/>
      <c r="X391" s="19"/>
      <c r="Y391" s="19"/>
      <c r="Z391" s="19"/>
    </row>
    <row r="392" spans="1:26">
      <c r="A392" s="19"/>
      <c r="B392" s="31" t="s">
        <v>334</v>
      </c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7"/>
      <c r="Q392" s="197"/>
      <c r="R392" s="197"/>
      <c r="S392" s="19"/>
      <c r="T392" s="19"/>
      <c r="U392" s="19"/>
      <c r="V392" s="19"/>
      <c r="W392" s="19"/>
      <c r="X392" s="19"/>
      <c r="Y392" s="19"/>
      <c r="Z392" s="19"/>
    </row>
    <row r="393" spans="1:26">
      <c r="A393" s="19"/>
      <c r="B393" s="31" t="s">
        <v>335</v>
      </c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7"/>
      <c r="Q393" s="197"/>
      <c r="R393" s="197"/>
      <c r="S393" s="19"/>
      <c r="T393" s="19"/>
      <c r="U393" s="19"/>
      <c r="V393" s="19"/>
      <c r="W393" s="19"/>
      <c r="X393" s="19"/>
      <c r="Y393" s="19"/>
      <c r="Z393" s="19"/>
    </row>
    <row r="394" spans="1:26">
      <c r="A394" s="19"/>
      <c r="B394" s="31" t="s">
        <v>336</v>
      </c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7"/>
      <c r="Q394" s="197"/>
      <c r="R394" s="197"/>
      <c r="S394" s="19"/>
      <c r="T394" s="19"/>
      <c r="U394" s="19"/>
      <c r="V394" s="19"/>
      <c r="W394" s="19"/>
      <c r="X394" s="19"/>
      <c r="Y394" s="19"/>
      <c r="Z394" s="19"/>
    </row>
    <row r="395" spans="1:26">
      <c r="A395" s="19"/>
      <c r="B395" s="31" t="s">
        <v>337</v>
      </c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7"/>
      <c r="Q395" s="197"/>
      <c r="R395" s="197"/>
      <c r="S395" s="19"/>
      <c r="T395" s="19"/>
      <c r="U395" s="19"/>
      <c r="V395" s="19"/>
      <c r="W395" s="19"/>
      <c r="X395" s="19"/>
      <c r="Y395" s="19"/>
      <c r="Z395" s="19"/>
    </row>
    <row r="396" spans="1:26">
      <c r="A396" s="19"/>
      <c r="B396" s="276" t="s">
        <v>198</v>
      </c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7"/>
      <c r="Q396" s="197"/>
      <c r="R396" s="197"/>
      <c r="S396" s="19"/>
      <c r="T396" s="19"/>
      <c r="U396" s="19"/>
      <c r="V396" s="19"/>
      <c r="W396" s="19"/>
      <c r="X396" s="19"/>
      <c r="Y396" s="19"/>
      <c r="Z396" s="19"/>
    </row>
    <row r="397" spans="1:26">
      <c r="A397" s="19"/>
      <c r="B397" s="276" t="s">
        <v>182</v>
      </c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7"/>
      <c r="Q397" s="197"/>
      <c r="R397" s="197"/>
      <c r="S397" s="19"/>
      <c r="T397" s="19"/>
      <c r="U397" s="19"/>
      <c r="V397" s="19"/>
      <c r="W397" s="19"/>
      <c r="X397" s="19"/>
      <c r="Y397" s="19"/>
      <c r="Z397" s="19"/>
    </row>
    <row r="398" spans="1:26">
      <c r="A398" s="197"/>
      <c r="B398" s="276" t="s">
        <v>99</v>
      </c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79"/>
      <c r="Q398" s="179"/>
      <c r="R398" s="179"/>
      <c r="S398" s="19"/>
      <c r="T398" s="19"/>
      <c r="U398" s="19"/>
      <c r="V398" s="19"/>
      <c r="W398" s="19"/>
      <c r="X398" s="19"/>
      <c r="Y398" s="19"/>
      <c r="Z398" s="19"/>
    </row>
    <row r="399" spans="1:26">
      <c r="A399" s="197"/>
      <c r="B399" s="276" t="s">
        <v>100</v>
      </c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7"/>
      <c r="Q399" s="197"/>
      <c r="R399" s="197"/>
      <c r="S399" s="19"/>
      <c r="T399" s="19"/>
      <c r="U399" s="19"/>
      <c r="V399" s="19"/>
      <c r="W399" s="19"/>
      <c r="X399" s="19"/>
      <c r="Y399" s="19"/>
      <c r="Z399" s="19"/>
    </row>
    <row r="400" spans="1:26">
      <c r="A400" s="197"/>
      <c r="B400" s="276" t="s">
        <v>82</v>
      </c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7"/>
      <c r="Q400" s="197"/>
      <c r="R400" s="197"/>
      <c r="S400" s="19"/>
      <c r="T400" s="19"/>
      <c r="U400" s="19"/>
      <c r="V400" s="19"/>
      <c r="W400" s="19"/>
      <c r="X400" s="19"/>
      <c r="Y400" s="19"/>
      <c r="Z400" s="19"/>
    </row>
    <row r="401" spans="1:26" customFormat="1">
      <c r="A401" s="179"/>
      <c r="B401" s="190" t="str">
        <f>B382&amp;" lag - Enkel Serie"</f>
        <v>17 lag - Enkel Serie</v>
      </c>
      <c r="J401" s="19"/>
      <c r="K401" s="19"/>
      <c r="L401" s="19"/>
      <c r="M401" s="19"/>
      <c r="N401" s="19"/>
      <c r="O401" s="19"/>
      <c r="P401" s="197"/>
      <c r="Q401" s="197"/>
      <c r="R401" s="197"/>
    </row>
    <row r="402" spans="1:26">
      <c r="A402" s="197"/>
      <c r="B402" s="15" t="str">
        <f>(B382-1)*1&amp;" Kamper"</f>
        <v>16 Kamper</v>
      </c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7"/>
      <c r="Q402" s="197"/>
      <c r="R402" s="197"/>
      <c r="S402" s="19"/>
      <c r="T402" s="19"/>
      <c r="U402" s="19"/>
      <c r="V402" s="19"/>
      <c r="W402" s="19"/>
      <c r="X402" s="19"/>
      <c r="Y402" s="19"/>
      <c r="Z402" s="19"/>
    </row>
    <row r="403" spans="1:26">
      <c r="A403" s="197"/>
      <c r="B403" s="396" t="s">
        <v>338</v>
      </c>
      <c r="C403" s="197"/>
      <c r="D403" s="197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7"/>
      <c r="Q403" s="197"/>
      <c r="R403" s="197"/>
      <c r="S403" s="19"/>
      <c r="T403" s="19"/>
      <c r="U403" s="19"/>
      <c r="V403" s="19"/>
      <c r="W403" s="19"/>
      <c r="X403" s="19"/>
      <c r="Y403" s="19"/>
      <c r="Z403" s="19"/>
    </row>
    <row r="404" spans="1:26">
      <c r="A404" s="197"/>
      <c r="B404" s="197"/>
      <c r="C404" s="197"/>
      <c r="D404" s="197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7"/>
      <c r="Q404" s="197"/>
      <c r="R404" s="197"/>
      <c r="S404" s="19"/>
      <c r="T404" s="19"/>
      <c r="U404" s="19"/>
      <c r="V404" s="19"/>
      <c r="W404" s="19"/>
      <c r="X404" s="19"/>
      <c r="Y404" s="19"/>
      <c r="Z404" s="19"/>
    </row>
    <row r="405" spans="1:26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7"/>
      <c r="Q405" s="197"/>
      <c r="R405" s="197"/>
      <c r="S405" s="19"/>
      <c r="T405" s="19"/>
      <c r="U405" s="19"/>
      <c r="V405" s="19"/>
      <c r="W405" s="19"/>
      <c r="X405" s="19"/>
      <c r="Y405" s="19"/>
      <c r="Z405" s="19"/>
    </row>
    <row r="406" spans="1:26" ht="21">
      <c r="A406" s="19"/>
      <c r="B406" s="5" t="s">
        <v>339</v>
      </c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196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6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>
      <c r="A408" s="19"/>
      <c r="B408" s="8">
        <f>COUNTA(B410:B416)</f>
        <v>2</v>
      </c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6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>
      <c r="A409" s="19"/>
      <c r="B409" s="46" t="s">
        <v>340</v>
      </c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6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>
      <c r="A410" s="19"/>
      <c r="B410" s="43" t="s">
        <v>175</v>
      </c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200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>
      <c r="A411" s="19"/>
      <c r="B411" s="43" t="s">
        <v>341</v>
      </c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200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>
      <c r="A412" s="19"/>
      <c r="B412" s="43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200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>
      <c r="A413" s="19"/>
      <c r="B413" s="1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46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>
      <c r="A414" s="19"/>
      <c r="B414" s="43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200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>
      <c r="A415" s="19"/>
      <c r="B415" s="43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200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>
      <c r="A416" s="19"/>
      <c r="B416" s="1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200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>
      <c r="A417" s="19"/>
      <c r="B417" s="47" t="str">
        <f>B408&amp;" lag - Trippel Serie"</f>
        <v>2 lag - Trippel Serie</v>
      </c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200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>
      <c r="A418" s="19"/>
      <c r="B418" s="48" t="str">
        <f>(B408-1)*3&amp;" Kamper"</f>
        <v>3 Kamper</v>
      </c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200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>
      <c r="A419" s="19"/>
      <c r="B419" s="19" t="s">
        <v>338</v>
      </c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200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>
      <c r="A420" s="19"/>
      <c r="B420" s="19" t="s">
        <v>342</v>
      </c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200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>
      <c r="A421" s="19"/>
      <c r="B421" s="2" t="s">
        <v>343</v>
      </c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200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200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200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200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200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200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200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200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200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6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6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6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6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6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6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6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6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6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6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6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6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6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6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6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6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6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6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6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6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6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6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6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6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6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6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6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6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6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6"/>
      <c r="R459" s="19"/>
      <c r="S459" s="19"/>
      <c r="T459" s="19"/>
      <c r="U459" s="19"/>
      <c r="V459" s="19"/>
      <c r="W459" s="19"/>
      <c r="X459" s="19"/>
      <c r="Y459" s="19"/>
      <c r="Z459" s="19"/>
    </row>
  </sheetData>
  <sortState xmlns:xlrd2="http://schemas.microsoft.com/office/spreadsheetml/2017/richdata2" ref="D231:D239">
    <sortCondition ref="D231:D239"/>
  </sortState>
  <mergeCells count="1">
    <mergeCell ref="B264:F266"/>
  </mergeCells>
  <phoneticPr fontId="8" type="noConversion"/>
  <pageMargins left="0.7" right="0.7" top="0.75" bottom="0.75" header="0.3" footer="0.3"/>
  <pageSetup paperSize="9" scale="50" fitToHeight="7" orientation="landscape" r:id="rId1"/>
  <headerFooter>
    <oddHeader>&amp;LJenter&amp;CPuljeoppsett Sesongen 2016/2017_x000D_Høringsforslag - frist 22.mai for innspill&amp;RNHF Region Vest</oddHeader>
    <oddFooter>&amp;L13.mai 2016&amp;R&amp;P av &amp;N</oddFooter>
  </headerFooter>
  <rowBreaks count="7" manualBreakCount="7">
    <brk id="100" max="16383" man="1"/>
    <brk id="162" max="16383" man="1"/>
    <brk id="205" max="16383" man="1"/>
    <brk id="257" max="16383" man="1"/>
    <brk id="285" max="16383" man="1"/>
    <brk id="339" max="16383" man="1"/>
    <brk id="378" max="16383" man="1"/>
  </rowBreaks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69"/>
  <sheetViews>
    <sheetView tabSelected="1" topLeftCell="A149" zoomScale="80" zoomScaleNormal="80" workbookViewId="0">
      <selection activeCell="D176" sqref="D176"/>
    </sheetView>
  </sheetViews>
  <sheetFormatPr baseColWidth="10" defaultColWidth="11.42578125" defaultRowHeight="15"/>
  <cols>
    <col min="1" max="1" width="23.140625" style="33" bestFit="1" customWidth="1"/>
    <col min="2" max="2" width="8.85546875" style="33" customWidth="1"/>
    <col min="3" max="3" width="23.140625" style="33" bestFit="1" customWidth="1"/>
    <col min="4" max="4" width="26" style="33" bestFit="1" customWidth="1"/>
    <col min="5" max="5" width="23.140625" style="33" bestFit="1" customWidth="1"/>
    <col min="6" max="6" width="26.42578125" style="33" bestFit="1" customWidth="1"/>
    <col min="7" max="8" width="20.7109375" style="33" bestFit="1" customWidth="1"/>
    <col min="9" max="9" width="21.5703125" style="33" bestFit="1" customWidth="1"/>
    <col min="10" max="10" width="18.42578125" style="33" bestFit="1" customWidth="1"/>
    <col min="11" max="11" width="23.42578125" style="33" customWidth="1"/>
    <col min="12" max="12" width="3.7109375" style="33" customWidth="1"/>
    <col min="13" max="13" width="21.85546875" style="33" customWidth="1"/>
    <col min="14" max="14" width="2.28515625" style="33" bestFit="1" customWidth="1"/>
    <col min="15" max="15" width="26" style="33" bestFit="1" customWidth="1"/>
    <col min="16" max="16" width="3.5703125" style="33" customWidth="1"/>
    <col min="17" max="17" width="17.7109375" style="33" bestFit="1" customWidth="1"/>
    <col min="18" max="18" width="28.42578125" style="33" customWidth="1"/>
    <col min="19" max="19" width="20.5703125" style="33" bestFit="1" customWidth="1"/>
    <col min="20" max="20" width="11.42578125" style="33"/>
    <col min="21" max="21" width="19.42578125" style="33" bestFit="1" customWidth="1"/>
    <col min="22" max="22" width="11.42578125" style="33"/>
    <col min="23" max="23" width="12.42578125" style="33" bestFit="1" customWidth="1"/>
    <col min="24" max="24" width="11.42578125" style="33"/>
    <col min="25" max="25" width="21.42578125" style="33" bestFit="1" customWidth="1"/>
    <col min="26" max="26" width="11.42578125" style="33"/>
    <col min="27" max="27" width="18.7109375" style="33" bestFit="1" customWidth="1"/>
    <col min="28" max="28" width="11.42578125" style="33"/>
    <col min="29" max="29" width="18.7109375" style="33" bestFit="1" customWidth="1"/>
    <col min="30" max="16384" width="11.42578125" style="33"/>
  </cols>
  <sheetData>
    <row r="1" spans="1:29" ht="21">
      <c r="A1" s="5" t="s">
        <v>344</v>
      </c>
      <c r="B1" s="60"/>
      <c r="C1" s="6">
        <f>SUM(A3:M3)</f>
        <v>57</v>
      </c>
      <c r="D1" s="6" t="s">
        <v>6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</row>
    <row r="2" spans="1:29" s="34" customFormat="1">
      <c r="A2" s="94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</row>
    <row r="3" spans="1:29">
      <c r="A3" s="61">
        <f>COUNTA(A5:A23)</f>
        <v>13</v>
      </c>
      <c r="B3" s="19"/>
      <c r="C3" s="61">
        <f>COUNTA(C5:C23)</f>
        <v>12</v>
      </c>
      <c r="D3" s="19"/>
      <c r="E3" s="61">
        <f>COUNTA(E5:E23)</f>
        <v>13</v>
      </c>
      <c r="F3" s="19"/>
      <c r="G3" s="19"/>
      <c r="H3" s="61">
        <f>COUNTA(H5:H23)</f>
        <v>19</v>
      </c>
      <c r="I3" s="19"/>
      <c r="J3" s="19"/>
      <c r="K3" s="19"/>
      <c r="L3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</row>
    <row r="4" spans="1:29">
      <c r="A4" s="75" t="s">
        <v>345</v>
      </c>
      <c r="B4" s="19"/>
      <c r="C4" s="75" t="s">
        <v>346</v>
      </c>
      <c r="D4" s="19"/>
      <c r="E4" s="75" t="s">
        <v>347</v>
      </c>
      <c r="F4" s="19"/>
      <c r="G4" s="19"/>
      <c r="H4" s="75" t="s">
        <v>348</v>
      </c>
      <c r="I4" s="19"/>
      <c r="J4" s="19"/>
      <c r="K4" s="19"/>
      <c r="L4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</row>
    <row r="5" spans="1:29">
      <c r="A5" s="62" t="s">
        <v>124</v>
      </c>
      <c r="B5" s="19"/>
      <c r="C5" s="62" t="s">
        <v>190</v>
      </c>
      <c r="D5" s="19"/>
      <c r="E5" s="62" t="s">
        <v>130</v>
      </c>
      <c r="F5" s="19"/>
      <c r="G5" s="19"/>
      <c r="H5" s="7" t="s">
        <v>189</v>
      </c>
      <c r="I5" s="19"/>
      <c r="J5" s="19"/>
      <c r="K5" s="19"/>
      <c r="L5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</row>
    <row r="6" spans="1:29">
      <c r="A6" s="62" t="s">
        <v>349</v>
      </c>
      <c r="B6" s="19"/>
      <c r="C6" s="62" t="s">
        <v>50</v>
      </c>
      <c r="D6" s="19"/>
      <c r="E6" s="62" t="s">
        <v>350</v>
      </c>
      <c r="F6" s="19"/>
      <c r="G6" s="19"/>
      <c r="H6" s="7" t="s">
        <v>351</v>
      </c>
      <c r="I6" s="19"/>
      <c r="J6" s="19"/>
      <c r="K6" s="19"/>
      <c r="L6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>
      <c r="A7" s="62" t="s">
        <v>352</v>
      </c>
      <c r="B7" s="19"/>
      <c r="C7" s="62" t="s">
        <v>192</v>
      </c>
      <c r="D7" s="19"/>
      <c r="E7" s="62" t="s">
        <v>267</v>
      </c>
      <c r="F7" s="19"/>
      <c r="G7" s="19"/>
      <c r="H7" s="7" t="s">
        <v>41</v>
      </c>
      <c r="I7" s="19"/>
      <c r="J7" s="19"/>
      <c r="K7" s="19"/>
      <c r="L7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pans="1:29">
      <c r="A8" s="62" t="s">
        <v>208</v>
      </c>
      <c r="B8" s="19"/>
      <c r="C8" s="62" t="s">
        <v>66</v>
      </c>
      <c r="D8" s="19"/>
      <c r="E8" s="62" t="s">
        <v>134</v>
      </c>
      <c r="F8" s="19"/>
      <c r="G8" s="19"/>
      <c r="H8" s="7" t="s">
        <v>48</v>
      </c>
      <c r="I8" s="19"/>
      <c r="J8" s="19"/>
      <c r="K8" s="19"/>
      <c r="L8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</row>
    <row r="9" spans="1:29">
      <c r="A9" s="62" t="s">
        <v>45</v>
      </c>
      <c r="B9" s="19"/>
      <c r="C9" s="62" t="s">
        <v>57</v>
      </c>
      <c r="D9" s="19"/>
      <c r="E9" s="62" t="s">
        <v>353</v>
      </c>
      <c r="F9" s="19"/>
      <c r="G9" s="19"/>
      <c r="H9" s="130" t="s">
        <v>55</v>
      </c>
      <c r="I9" s="19"/>
      <c r="J9" s="19"/>
      <c r="K9" s="19"/>
      <c r="L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</row>
    <row r="10" spans="1:29">
      <c r="A10" s="62" t="s">
        <v>52</v>
      </c>
      <c r="B10" s="19"/>
      <c r="C10" s="62" t="s">
        <v>354</v>
      </c>
      <c r="D10" s="19"/>
      <c r="E10" s="62" t="s">
        <v>177</v>
      </c>
      <c r="F10" s="19"/>
      <c r="G10" s="19"/>
      <c r="H10" s="7" t="s">
        <v>62</v>
      </c>
      <c r="I10" s="19"/>
      <c r="J10" s="19"/>
      <c r="K10" s="19"/>
      <c r="L10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</row>
    <row r="11" spans="1:29">
      <c r="A11" s="62" t="s">
        <v>58</v>
      </c>
      <c r="B11" s="19"/>
      <c r="C11" s="62" t="s">
        <v>150</v>
      </c>
      <c r="D11" s="19"/>
      <c r="E11" s="62" t="s">
        <v>178</v>
      </c>
      <c r="F11" s="19"/>
      <c r="G11" s="19"/>
      <c r="H11" s="7" t="s">
        <v>69</v>
      </c>
      <c r="I11" s="19"/>
      <c r="J11" s="19"/>
      <c r="K11" s="19"/>
      <c r="L11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</row>
    <row r="12" spans="1:29">
      <c r="A12" s="62" t="s">
        <v>65</v>
      </c>
      <c r="B12" s="19"/>
      <c r="C12" s="62" t="s">
        <v>42</v>
      </c>
      <c r="D12" s="19"/>
      <c r="E12" s="62" t="s">
        <v>182</v>
      </c>
      <c r="F12" s="19"/>
      <c r="G12" s="19"/>
      <c r="H12" s="7" t="s">
        <v>76</v>
      </c>
      <c r="I12" s="19"/>
      <c r="J12" s="19"/>
      <c r="K12" s="19"/>
      <c r="L12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</row>
    <row r="13" spans="1:29">
      <c r="A13" s="62" t="s">
        <v>74</v>
      </c>
      <c r="B13" s="19"/>
      <c r="C13" s="62" t="s">
        <v>355</v>
      </c>
      <c r="D13" s="19"/>
      <c r="E13" s="62" t="s">
        <v>107</v>
      </c>
      <c r="F13" s="19"/>
      <c r="G13" s="19"/>
      <c r="H13" s="7" t="s">
        <v>90</v>
      </c>
      <c r="I13" s="19"/>
      <c r="J13" s="19"/>
      <c r="K13" s="19"/>
      <c r="L13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</row>
    <row r="14" spans="1:29">
      <c r="A14" s="62" t="s">
        <v>356</v>
      </c>
      <c r="B14" s="19"/>
      <c r="C14" s="62" t="s">
        <v>63</v>
      </c>
      <c r="D14" s="19"/>
      <c r="E14" s="62" t="s">
        <v>244</v>
      </c>
      <c r="F14" s="19"/>
      <c r="G14" s="19"/>
      <c r="H14" s="7" t="s">
        <v>104</v>
      </c>
      <c r="I14" s="19"/>
      <c r="J14" s="19"/>
      <c r="K14" s="19"/>
      <c r="L14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</row>
    <row r="15" spans="1:29">
      <c r="A15" s="62" t="s">
        <v>152</v>
      </c>
      <c r="B15" s="19"/>
      <c r="C15" s="63" t="s">
        <v>77</v>
      </c>
      <c r="D15" s="19"/>
      <c r="E15" s="62" t="s">
        <v>357</v>
      </c>
      <c r="F15" s="19"/>
      <c r="G15" s="19"/>
      <c r="H15" s="7" t="s">
        <v>109</v>
      </c>
      <c r="I15" s="19"/>
      <c r="J15" s="19"/>
      <c r="K15" s="19"/>
      <c r="L15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</row>
    <row r="16" spans="1:29">
      <c r="A16" s="62" t="s">
        <v>154</v>
      </c>
      <c r="B16" s="95"/>
      <c r="C16" s="63" t="s">
        <v>84</v>
      </c>
      <c r="D16" s="19"/>
      <c r="E16" s="62" t="s">
        <v>82</v>
      </c>
      <c r="F16" s="19"/>
      <c r="G16" s="19"/>
      <c r="H16" s="349" t="s">
        <v>153</v>
      </c>
      <c r="I16" s="19"/>
      <c r="J16" s="19"/>
      <c r="K16" s="19"/>
      <c r="L16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</row>
    <row r="17" spans="1:29">
      <c r="A17" s="62" t="s">
        <v>272</v>
      </c>
      <c r="B17" s="95"/>
      <c r="C17" s="63"/>
      <c r="D17" s="19"/>
      <c r="E17" s="129" t="s">
        <v>34</v>
      </c>
      <c r="F17" s="19"/>
      <c r="G17" s="19"/>
      <c r="H17" s="7" t="s">
        <v>358</v>
      </c>
      <c r="I17" s="19"/>
      <c r="J17" s="19"/>
      <c r="K17" s="19"/>
      <c r="L17"/>
      <c r="M17" s="19"/>
      <c r="N17" s="19"/>
      <c r="O17" s="19"/>
      <c r="P17" s="19"/>
      <c r="Q17" s="50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</row>
    <row r="18" spans="1:29">
      <c r="A18" s="62"/>
      <c r="B18" s="95"/>
      <c r="C18" s="63"/>
      <c r="D18" s="19"/>
      <c r="E18" s="63"/>
      <c r="F18" s="19"/>
      <c r="G18" s="19"/>
      <c r="H18" s="7" t="s">
        <v>111</v>
      </c>
      <c r="I18" s="19"/>
      <c r="J18" s="19"/>
      <c r="K18" s="19"/>
      <c r="L18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</row>
    <row r="19" spans="1:29">
      <c r="A19" s="62"/>
      <c r="B19" s="95"/>
      <c r="C19" s="63"/>
      <c r="D19" s="19"/>
      <c r="E19" s="63"/>
      <c r="F19" s="19"/>
      <c r="G19" s="19"/>
      <c r="H19" s="353" t="s">
        <v>113</v>
      </c>
      <c r="I19" s="19"/>
      <c r="J19" s="19"/>
      <c r="K19" s="19"/>
      <c r="L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</row>
    <row r="20" spans="1:29">
      <c r="A20" s="62"/>
      <c r="B20" s="95"/>
      <c r="C20" s="63"/>
      <c r="D20" s="19"/>
      <c r="E20" s="63"/>
      <c r="F20" s="19"/>
      <c r="G20" s="19"/>
      <c r="H20" s="130" t="s">
        <v>114</v>
      </c>
      <c r="I20" s="19"/>
      <c r="J20" s="19"/>
      <c r="K20" s="19"/>
      <c r="L20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</row>
    <row r="21" spans="1:29">
      <c r="A21" s="62"/>
      <c r="B21" s="95"/>
      <c r="C21" s="63"/>
      <c r="D21" s="19"/>
      <c r="E21" s="63"/>
      <c r="F21" s="19"/>
      <c r="G21" s="19"/>
      <c r="H21" s="324" t="s">
        <v>164</v>
      </c>
      <c r="I21" s="19"/>
      <c r="J21" s="19"/>
      <c r="K21" s="96"/>
      <c r="L21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</row>
    <row r="22" spans="1:29">
      <c r="A22" s="129"/>
      <c r="B22" s="95"/>
      <c r="C22" s="63"/>
      <c r="D22" s="19"/>
      <c r="E22" s="63"/>
      <c r="F22" s="19"/>
      <c r="G22" s="19"/>
      <c r="H22" s="352" t="s">
        <v>359</v>
      </c>
      <c r="I22" s="19"/>
      <c r="J22" s="19"/>
      <c r="K22" s="19"/>
      <c r="L22"/>
      <c r="M22" s="19"/>
      <c r="N22" s="19"/>
      <c r="O22" s="19"/>
      <c r="P22" s="19"/>
      <c r="Q22" s="50"/>
      <c r="R22" s="50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</row>
    <row r="23" spans="1:29">
      <c r="A23" s="63"/>
      <c r="B23" s="95"/>
      <c r="C23" s="63"/>
      <c r="D23" s="19"/>
      <c r="E23" s="63"/>
      <c r="F23" s="19"/>
      <c r="G23" s="19"/>
      <c r="H23" s="352" t="s">
        <v>116</v>
      </c>
      <c r="I23" s="19"/>
      <c r="J23" s="19"/>
      <c r="K23" s="19"/>
      <c r="L23"/>
      <c r="M23" s="19"/>
      <c r="N23" s="19"/>
      <c r="O23" s="19"/>
      <c r="P23" s="19"/>
      <c r="Q23" s="50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</row>
    <row r="24" spans="1:29">
      <c r="A24" s="76" t="str">
        <f>A3&amp;" lag - aktivitetsserie"</f>
        <v>13 lag - aktivitetsserie</v>
      </c>
      <c r="B24" s="97"/>
      <c r="C24" s="76" t="str">
        <f>C3&amp;" lag - aktivitetsserie"</f>
        <v>12 lag - aktivitetsserie</v>
      </c>
      <c r="D24" s="19"/>
      <c r="E24" s="76" t="str">
        <f>E3&amp;" lag - aktivitetsserie"</f>
        <v>13 lag - aktivitetsserie</v>
      </c>
      <c r="F24" s="19"/>
      <c r="G24" s="19"/>
      <c r="H24" s="292" t="s">
        <v>360</v>
      </c>
      <c r="I24" s="19"/>
      <c r="J24" s="110"/>
      <c r="K24" s="19"/>
      <c r="L24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</row>
    <row r="25" spans="1:29">
      <c r="A25" s="76" t="s">
        <v>117</v>
      </c>
      <c r="B25" s="97"/>
      <c r="C25" s="76" t="s">
        <v>117</v>
      </c>
      <c r="D25" s="19"/>
      <c r="E25" s="76" t="s">
        <v>117</v>
      </c>
      <c r="F25" s="19"/>
      <c r="G25" s="19"/>
      <c r="H25" s="175" t="s">
        <v>117</v>
      </c>
      <c r="I25" s="19"/>
      <c r="J25" s="110"/>
      <c r="K25" s="19"/>
      <c r="L25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</row>
    <row r="26" spans="1:29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</row>
    <row r="27" spans="1:29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</row>
    <row r="28" spans="1:29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</row>
    <row r="29" spans="1:29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</row>
    <row r="30" spans="1:29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</row>
    <row r="31" spans="1:29" ht="21">
      <c r="A31" s="5" t="s">
        <v>361</v>
      </c>
      <c r="B31" s="60"/>
      <c r="C31" s="6">
        <f ca="1">SUM(A33:M33)</f>
        <v>57</v>
      </c>
      <c r="D31" s="6" t="s">
        <v>6</v>
      </c>
      <c r="E31" s="60"/>
      <c r="F31" s="60"/>
      <c r="G31" s="4"/>
      <c r="H31" s="60"/>
      <c r="I31" s="60"/>
      <c r="J31" s="60"/>
      <c r="K31" s="60"/>
      <c r="L31" s="60"/>
      <c r="M31" s="60"/>
      <c r="N31" s="60"/>
      <c r="O31" s="60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</row>
    <row r="32" spans="1:29" s="34" customFormat="1">
      <c r="A32" s="94"/>
      <c r="B32" s="73"/>
      <c r="C32" s="73"/>
      <c r="D32" s="73"/>
      <c r="E32" s="73"/>
      <c r="F32" s="73"/>
      <c r="G32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</row>
    <row r="33" spans="1:29">
      <c r="A33" s="61">
        <f>COUNTA(A35:A62)</f>
        <v>27</v>
      </c>
      <c r="B33" s="19"/>
      <c r="C33" s="61">
        <f ca="1">COUNTA(C35:C62)</f>
        <v>13</v>
      </c>
      <c r="D33" s="19"/>
      <c r="E33" s="19"/>
      <c r="F33" s="19"/>
      <c r="G33" s="61">
        <f>COUNTA(G35:G51)</f>
        <v>17</v>
      </c>
      <c r="H33" s="19"/>
      <c r="I33" s="19"/>
      <c r="J33" s="19"/>
      <c r="K33" s="19"/>
      <c r="L33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</row>
    <row r="34" spans="1:29">
      <c r="A34" s="75" t="s">
        <v>362</v>
      </c>
      <c r="B34" s="19"/>
      <c r="C34" s="46" t="s">
        <v>363</v>
      </c>
      <c r="D34" s="19"/>
      <c r="E34" s="19"/>
      <c r="F34" s="19"/>
      <c r="G34" s="75" t="s">
        <v>364</v>
      </c>
      <c r="H34" s="19"/>
      <c r="I34" s="19"/>
      <c r="J34" s="19"/>
      <c r="K34" s="19"/>
      <c r="L34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</row>
    <row r="35" spans="1:29">
      <c r="A35" s="62" t="s">
        <v>130</v>
      </c>
      <c r="B35" s="19"/>
      <c r="C35" s="62" t="s">
        <v>124</v>
      </c>
      <c r="D35" s="19"/>
      <c r="E35" s="19"/>
      <c r="F35" s="19"/>
      <c r="G35" s="7" t="s">
        <v>189</v>
      </c>
      <c r="H35" s="19"/>
      <c r="I35" s="19"/>
      <c r="J35" s="19"/>
      <c r="K35" s="19"/>
      <c r="L35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</row>
    <row r="36" spans="1:29">
      <c r="A36" s="62" t="s">
        <v>36</v>
      </c>
      <c r="B36" s="19"/>
      <c r="C36" s="62" t="s">
        <v>15</v>
      </c>
      <c r="D36" s="19"/>
      <c r="E36" s="19"/>
      <c r="F36" s="19"/>
      <c r="G36" s="7" t="s">
        <v>27</v>
      </c>
      <c r="H36" s="19"/>
      <c r="I36" s="19"/>
      <c r="J36" s="19"/>
      <c r="K36" s="19"/>
      <c r="L36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</row>
    <row r="37" spans="1:29">
      <c r="A37" s="62" t="s">
        <v>30</v>
      </c>
      <c r="B37" s="19"/>
      <c r="C37" s="62" t="s">
        <v>22</v>
      </c>
      <c r="D37" s="19"/>
      <c r="E37" s="19"/>
      <c r="F37" s="19"/>
      <c r="G37" s="7" t="s">
        <v>34</v>
      </c>
      <c r="H37" s="19"/>
      <c r="I37" s="19"/>
      <c r="J37" s="19"/>
      <c r="K37" s="19"/>
      <c r="L37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</row>
    <row r="38" spans="1:29">
      <c r="A38" s="62" t="s">
        <v>135</v>
      </c>
      <c r="B38" s="19"/>
      <c r="C38" s="62" t="s">
        <v>17</v>
      </c>
      <c r="D38" s="19"/>
      <c r="E38" s="19"/>
      <c r="F38" s="19"/>
      <c r="G38" s="7" t="s">
        <v>365</v>
      </c>
      <c r="H38" s="19"/>
      <c r="I38" s="19"/>
      <c r="J38" s="19"/>
      <c r="K38" s="19"/>
      <c r="L38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</row>
    <row r="39" spans="1:29">
      <c r="A39" s="62" t="s">
        <v>138</v>
      </c>
      <c r="B39" s="19"/>
      <c r="C39" s="62" t="s">
        <v>24</v>
      </c>
      <c r="D39" s="19"/>
      <c r="E39" s="19"/>
      <c r="F39" s="19"/>
      <c r="G39" s="130" t="s">
        <v>366</v>
      </c>
      <c r="H39" s="19"/>
      <c r="I39" s="19"/>
      <c r="J39" s="19"/>
      <c r="K39" s="19"/>
      <c r="L3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</row>
    <row r="40" spans="1:29">
      <c r="A40" s="62" t="s">
        <v>190</v>
      </c>
      <c r="B40" s="19"/>
      <c r="C40" s="62" t="s">
        <v>14</v>
      </c>
      <c r="D40" s="19"/>
      <c r="E40" s="19"/>
      <c r="F40" s="19"/>
      <c r="G40" s="7" t="s">
        <v>128</v>
      </c>
      <c r="H40" s="19"/>
      <c r="I40" s="19"/>
      <c r="J40" s="19"/>
      <c r="K40" s="19"/>
      <c r="L40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</row>
    <row r="41" spans="1:29">
      <c r="A41" s="62" t="s">
        <v>50</v>
      </c>
      <c r="B41" s="19"/>
      <c r="C41" s="62" t="s">
        <v>175</v>
      </c>
      <c r="D41" s="19"/>
      <c r="E41" s="19"/>
      <c r="F41" s="19"/>
      <c r="G41" s="7" t="s">
        <v>367</v>
      </c>
      <c r="H41" s="19"/>
      <c r="I41" s="19"/>
      <c r="J41" s="19"/>
      <c r="K41" s="19"/>
      <c r="L41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</row>
    <row r="42" spans="1:29">
      <c r="A42" s="62" t="s">
        <v>134</v>
      </c>
      <c r="B42" s="19"/>
      <c r="C42" s="62" t="s">
        <v>78</v>
      </c>
      <c r="D42" s="19"/>
      <c r="E42" s="19"/>
      <c r="F42" s="19"/>
      <c r="G42" s="7" t="s">
        <v>191</v>
      </c>
      <c r="H42" s="19"/>
      <c r="I42" s="19"/>
      <c r="J42" s="19"/>
      <c r="K42" s="19"/>
      <c r="L42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</row>
    <row r="43" spans="1:29">
      <c r="A43" s="62" t="s">
        <v>192</v>
      </c>
      <c r="B43" s="19"/>
      <c r="C43" s="62" t="s">
        <v>368</v>
      </c>
      <c r="D43" s="19"/>
      <c r="E43" s="19"/>
      <c r="F43" s="19"/>
      <c r="G43" s="7" t="s">
        <v>62</v>
      </c>
      <c r="H43" s="19"/>
      <c r="I43" s="19"/>
      <c r="J43" s="19"/>
      <c r="K43" s="19"/>
      <c r="L43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</row>
    <row r="44" spans="1:29">
      <c r="A44" s="62" t="s">
        <v>66</v>
      </c>
      <c r="B44" s="19"/>
      <c r="C44" s="62" t="s">
        <v>147</v>
      </c>
      <c r="D44" s="19"/>
      <c r="E44" s="19"/>
      <c r="F44" s="19"/>
      <c r="G44" s="7" t="s">
        <v>90</v>
      </c>
      <c r="H44" s="19"/>
      <c r="I44" s="19"/>
      <c r="J44" s="19"/>
      <c r="K44" s="19"/>
      <c r="L44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</row>
    <row r="45" spans="1:29">
      <c r="A45" s="62" t="s">
        <v>139</v>
      </c>
      <c r="B45" s="19"/>
      <c r="C45" s="62" t="s">
        <v>180</v>
      </c>
      <c r="D45" s="19"/>
      <c r="E45" s="19"/>
      <c r="F45" s="19"/>
      <c r="G45" s="7" t="s">
        <v>104</v>
      </c>
      <c r="H45" s="19"/>
      <c r="I45" s="19"/>
      <c r="J45" s="19"/>
      <c r="K45" s="19"/>
      <c r="L45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</row>
    <row r="46" spans="1:29">
      <c r="A46" s="62" t="s">
        <v>143</v>
      </c>
      <c r="B46" s="95"/>
      <c r="C46" s="62" t="s">
        <v>152</v>
      </c>
      <c r="D46" s="19"/>
      <c r="E46" s="19"/>
      <c r="F46" s="19"/>
      <c r="G46" s="7" t="s">
        <v>109</v>
      </c>
      <c r="H46" s="19"/>
      <c r="I46" s="19"/>
      <c r="J46" s="19"/>
      <c r="K46" s="19"/>
      <c r="L46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</row>
    <row r="47" spans="1:29">
      <c r="A47" s="62" t="s">
        <v>52</v>
      </c>
      <c r="B47" s="95"/>
      <c r="C47" s="63" t="s">
        <v>160</v>
      </c>
      <c r="D47" s="19"/>
      <c r="E47" s="19"/>
      <c r="F47" s="19"/>
      <c r="G47" s="7" t="s">
        <v>111</v>
      </c>
      <c r="H47" s="19"/>
      <c r="I47" s="19"/>
      <c r="J47" s="19"/>
      <c r="K47" s="19"/>
      <c r="L47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</row>
    <row r="48" spans="1:29">
      <c r="A48" s="62" t="s">
        <v>177</v>
      </c>
      <c r="B48" s="95"/>
      <c r="C48" s="74"/>
      <c r="D48" s="19"/>
      <c r="E48" s="19"/>
      <c r="F48" s="19"/>
      <c r="G48" s="7" t="s">
        <v>112</v>
      </c>
      <c r="H48" s="19"/>
      <c r="I48" s="19"/>
      <c r="J48" s="19"/>
      <c r="K48" s="19"/>
      <c r="L48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</row>
    <row r="49" spans="1:29">
      <c r="A49" s="62" t="s">
        <v>47</v>
      </c>
      <c r="B49" s="95"/>
      <c r="C49" s="318" t="str">
        <f ca="1">C33&amp;" lag - aktivitetsserie"</f>
        <v>13 lag - aktivitetsserie</v>
      </c>
      <c r="D49" s="19"/>
      <c r="E49" s="19"/>
      <c r="F49" s="19"/>
      <c r="G49" s="174" t="s">
        <v>114</v>
      </c>
      <c r="H49" s="19"/>
      <c r="I49" s="19"/>
      <c r="J49" s="19"/>
      <c r="K49" s="19"/>
      <c r="L4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</row>
    <row r="50" spans="1:29">
      <c r="A50" s="62" t="s">
        <v>58</v>
      </c>
      <c r="B50" s="95"/>
      <c r="C50" s="319" t="s">
        <v>170</v>
      </c>
      <c r="D50" s="19"/>
      <c r="E50" s="19"/>
      <c r="F50" s="19"/>
      <c r="G50" s="130" t="s">
        <v>167</v>
      </c>
      <c r="H50" s="19"/>
      <c r="I50" s="19"/>
      <c r="J50" s="19"/>
      <c r="K50" s="19"/>
      <c r="L50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</row>
    <row r="51" spans="1:29">
      <c r="A51" s="62" t="s">
        <v>369</v>
      </c>
      <c r="B51" s="95"/>
      <c r="C51" s="234"/>
      <c r="D51" s="19"/>
      <c r="E51" s="19"/>
      <c r="F51" s="19"/>
      <c r="G51" s="7" t="s">
        <v>171</v>
      </c>
      <c r="H51" s="96"/>
      <c r="I51" s="19"/>
      <c r="J51" s="19"/>
      <c r="K51" s="19"/>
      <c r="L51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</row>
    <row r="52" spans="1:29">
      <c r="A52" s="219" t="s">
        <v>150</v>
      </c>
      <c r="B52" s="95"/>
      <c r="C52" s="234"/>
      <c r="D52" s="19"/>
      <c r="E52" s="19"/>
      <c r="F52" s="19"/>
      <c r="G52" s="10" t="s">
        <v>370</v>
      </c>
      <c r="H52" s="19"/>
      <c r="I52" s="19"/>
      <c r="J52" s="19"/>
      <c r="K52" s="19"/>
      <c r="L52"/>
      <c r="M52" s="19"/>
      <c r="N52" s="19"/>
      <c r="O52" s="19"/>
      <c r="P52" s="19"/>
      <c r="Q52" s="50"/>
      <c r="R52" s="50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</row>
    <row r="53" spans="1:29">
      <c r="A53" s="63" t="s">
        <v>42</v>
      </c>
      <c r="B53" s="95"/>
      <c r="C53" s="234"/>
      <c r="D53" s="19"/>
      <c r="E53" s="19"/>
      <c r="F53" s="19"/>
      <c r="G53" s="175" t="s">
        <v>170</v>
      </c>
      <c r="H53" s="19"/>
      <c r="I53" s="19"/>
      <c r="J53" s="19"/>
      <c r="K53" s="19"/>
      <c r="L53"/>
      <c r="M53" s="19"/>
      <c r="N53" s="19"/>
      <c r="O53" s="19"/>
      <c r="P53" s="19"/>
      <c r="Q53" s="50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</row>
    <row r="54" spans="1:29">
      <c r="A54" s="63" t="s">
        <v>198</v>
      </c>
      <c r="B54" s="95"/>
      <c r="C54" s="234"/>
      <c r="D54" s="19"/>
      <c r="E54" s="19"/>
      <c r="F54" s="19"/>
      <c r="G54"/>
      <c r="H54" s="19"/>
      <c r="I54" s="19"/>
      <c r="J54" s="247"/>
      <c r="K54" s="19"/>
      <c r="L54"/>
      <c r="M54" s="19"/>
      <c r="N54" s="19"/>
      <c r="O54" s="19"/>
      <c r="P54" s="19"/>
      <c r="Q54" s="50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</row>
    <row r="55" spans="1:29">
      <c r="A55" s="63" t="s">
        <v>81</v>
      </c>
      <c r="B55" s="95"/>
      <c r="C55" s="234"/>
      <c r="D55" s="19"/>
      <c r="E55" s="19"/>
      <c r="F55" s="19"/>
      <c r="G55"/>
      <c r="H55" s="19"/>
      <c r="I55" s="19"/>
      <c r="J55" s="247"/>
      <c r="K55" s="19"/>
      <c r="L55"/>
      <c r="M55" s="19"/>
      <c r="N55" s="19"/>
      <c r="O55" s="19"/>
      <c r="P55" s="19"/>
      <c r="Q55" s="50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</row>
    <row r="56" spans="1:29">
      <c r="A56" s="63" t="s">
        <v>87</v>
      </c>
      <c r="B56" s="95"/>
      <c r="C56" s="234"/>
      <c r="D56" s="19"/>
      <c r="E56" s="19"/>
      <c r="F56" s="19"/>
      <c r="G56"/>
      <c r="H56" s="19"/>
      <c r="I56" s="19"/>
      <c r="J56" s="247"/>
      <c r="K56" s="19"/>
      <c r="L56"/>
      <c r="M56" s="19"/>
      <c r="N56" s="19"/>
      <c r="O56" s="19"/>
      <c r="P56" s="19"/>
      <c r="Q56" s="5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</row>
    <row r="57" spans="1:29">
      <c r="A57" s="63" t="s">
        <v>56</v>
      </c>
      <c r="B57" s="95"/>
      <c r="C57" s="234"/>
      <c r="D57" s="19"/>
      <c r="E57" s="19"/>
      <c r="F57" s="19"/>
      <c r="G57"/>
      <c r="H57" s="19"/>
      <c r="I57" s="19"/>
      <c r="J57" s="247"/>
      <c r="K57" s="19"/>
      <c r="L57"/>
      <c r="M57" s="19"/>
      <c r="N57" s="19"/>
      <c r="O57" s="19"/>
      <c r="P57" s="19"/>
      <c r="Q57" s="5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</row>
    <row r="58" spans="1:29">
      <c r="A58" s="63" t="s">
        <v>63</v>
      </c>
      <c r="B58" s="95"/>
      <c r="C58" s="234"/>
      <c r="D58" s="19"/>
      <c r="E58" s="19"/>
      <c r="F58" s="19"/>
      <c r="G58"/>
      <c r="H58" s="19"/>
      <c r="I58" s="19"/>
      <c r="J58" s="247"/>
      <c r="K58" s="19"/>
      <c r="L58"/>
      <c r="M58" s="19"/>
      <c r="N58" s="19"/>
      <c r="O58" s="19"/>
      <c r="P58" s="19"/>
      <c r="Q58" s="50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</row>
    <row r="59" spans="1:29">
      <c r="A59" s="63" t="s">
        <v>182</v>
      </c>
      <c r="B59" s="95"/>
      <c r="C59" s="234"/>
      <c r="D59" s="19"/>
      <c r="E59" s="19"/>
      <c r="F59" s="19"/>
      <c r="G59"/>
      <c r="H59" s="19"/>
      <c r="I59" s="19"/>
      <c r="J59" s="247"/>
      <c r="K59" s="19"/>
      <c r="L59"/>
      <c r="M59" s="19"/>
      <c r="N59" s="19"/>
      <c r="O59" s="19"/>
      <c r="P59" s="19"/>
      <c r="Q59" s="50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</row>
    <row r="60" spans="1:29">
      <c r="A60" s="63" t="s">
        <v>371</v>
      </c>
      <c r="B60" s="95"/>
      <c r="C60" s="234"/>
      <c r="D60" s="19"/>
      <c r="E60" s="19"/>
      <c r="F60" s="19"/>
      <c r="G60"/>
      <c r="H60" s="19"/>
      <c r="I60" s="19"/>
      <c r="J60" s="110"/>
      <c r="K60" s="19"/>
      <c r="L60"/>
      <c r="M60" s="19"/>
      <c r="N60" s="19"/>
      <c r="O60" s="19"/>
      <c r="P60" s="19"/>
      <c r="Q60" s="50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</row>
    <row r="61" spans="1:29">
      <c r="A61" s="63" t="s">
        <v>125</v>
      </c>
      <c r="B61" s="95"/>
      <c r="C61" s="234"/>
      <c r="D61" s="19"/>
      <c r="E61" s="19"/>
      <c r="F61" s="19"/>
      <c r="G61"/>
      <c r="H61" s="19"/>
      <c r="I61" s="19"/>
      <c r="J61" s="110"/>
      <c r="K61" s="19"/>
      <c r="L61"/>
      <c r="M61" s="19"/>
      <c r="N61" s="19"/>
      <c r="O61" s="19"/>
      <c r="P61" s="19"/>
      <c r="Q61" s="50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</row>
    <row r="62" spans="1:29">
      <c r="A62" s="63"/>
      <c r="B62" s="95"/>
      <c r="C62" s="234"/>
      <c r="D62" s="19"/>
      <c r="E62" s="19"/>
      <c r="F62" s="19"/>
      <c r="G62"/>
      <c r="H62" s="19"/>
      <c r="I62" s="19"/>
      <c r="J62" s="110"/>
      <c r="K62" s="19"/>
      <c r="L62"/>
      <c r="M62" s="19"/>
      <c r="N62" s="19"/>
      <c r="O62" s="19"/>
      <c r="P62" s="19"/>
      <c r="Q62" s="2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</row>
    <row r="63" spans="1:29">
      <c r="A63" s="76" t="str">
        <f>A33&amp;" lag - aktivitetsserie"</f>
        <v>27 lag - aktivitetsserie</v>
      </c>
      <c r="B63" s="97"/>
      <c r="C63" s="73"/>
      <c r="D63" s="19"/>
      <c r="E63" s="19"/>
      <c r="F63" s="19"/>
      <c r="G63" s="19"/>
      <c r="H63" s="19"/>
      <c r="I63" s="19"/>
      <c r="J63" s="110"/>
      <c r="K63" s="19"/>
      <c r="L63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</row>
    <row r="64" spans="1:29">
      <c r="A64" s="76" t="s">
        <v>170</v>
      </c>
      <c r="B64" s="97"/>
      <c r="C64" s="19"/>
      <c r="D64" s="19"/>
      <c r="E64" s="19"/>
      <c r="F64" s="19"/>
      <c r="G64" s="19"/>
      <c r="H64" s="19"/>
      <c r="I64" s="19"/>
      <c r="J64" s="110"/>
      <c r="K64" s="19"/>
      <c r="L64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</row>
    <row r="65" spans="1:29">
      <c r="A65" s="19"/>
      <c r="B65" s="19"/>
      <c r="C65" s="19"/>
      <c r="D65" s="97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</row>
    <row r="66" spans="1:29">
      <c r="A66" s="19"/>
      <c r="B66" s="19"/>
      <c r="C66" s="19"/>
      <c r="D66" s="97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</row>
    <row r="67" spans="1:29">
      <c r="A67" s="36"/>
      <c r="B67" s="36"/>
      <c r="C67" s="23"/>
      <c r="D67" s="37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</row>
    <row r="68" spans="1:29" ht="21">
      <c r="A68" s="5" t="s">
        <v>372</v>
      </c>
      <c r="B68" s="60"/>
      <c r="C68" s="6">
        <f ca="1">SUM(A70:M70)</f>
        <v>0</v>
      </c>
      <c r="D68" s="6" t="s">
        <v>6</v>
      </c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</row>
    <row r="69" spans="1:29">
      <c r="A69" s="95"/>
      <c r="B69" s="95"/>
      <c r="C69" s="19"/>
      <c r="D69" s="97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</row>
    <row r="70" spans="1:29">
      <c r="A70" s="61">
        <f>COUNTA(A72:A95)</f>
        <v>24</v>
      </c>
      <c r="B70" s="19"/>
      <c r="C70" s="61">
        <f ca="1">COUNTA(C72:C95)</f>
        <v>8</v>
      </c>
      <c r="D70" s="19"/>
      <c r="E70" s="19"/>
      <c r="F70" s="61">
        <f>COUNTA(F72:F88)</f>
        <v>17</v>
      </c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</row>
    <row r="71" spans="1:29">
      <c r="A71" s="75" t="s">
        <v>373</v>
      </c>
      <c r="B71" s="19"/>
      <c r="C71" s="46" t="s">
        <v>374</v>
      </c>
      <c r="D71" s="19"/>
      <c r="E71" s="19"/>
      <c r="F71" s="75" t="s">
        <v>375</v>
      </c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</row>
    <row r="72" spans="1:29">
      <c r="A72" s="71" t="s">
        <v>124</v>
      </c>
      <c r="B72" s="19"/>
      <c r="C72" s="71" t="s">
        <v>15</v>
      </c>
      <c r="D72" s="19"/>
      <c r="E72" s="19"/>
      <c r="F72" s="56" t="s">
        <v>376</v>
      </c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</row>
    <row r="73" spans="1:29">
      <c r="A73" s="71" t="s">
        <v>130</v>
      </c>
      <c r="B73" s="19"/>
      <c r="C73" s="71" t="s">
        <v>295</v>
      </c>
      <c r="D73" s="19"/>
      <c r="E73" s="19"/>
      <c r="F73" s="56" t="s">
        <v>41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</row>
    <row r="74" spans="1:29">
      <c r="A74" s="71" t="s">
        <v>36</v>
      </c>
      <c r="B74" s="19"/>
      <c r="C74" s="71" t="s">
        <v>47</v>
      </c>
      <c r="D74" s="19"/>
      <c r="E74" s="19"/>
      <c r="F74" s="56" t="s">
        <v>114</v>
      </c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</row>
    <row r="75" spans="1:29">
      <c r="A75" s="71" t="s">
        <v>134</v>
      </c>
      <c r="B75" s="19"/>
      <c r="C75" s="71" t="s">
        <v>232</v>
      </c>
      <c r="D75" s="19"/>
      <c r="E75" s="19"/>
      <c r="F75" s="56" t="s">
        <v>164</v>
      </c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</row>
    <row r="76" spans="1:29">
      <c r="A76" s="71" t="s">
        <v>192</v>
      </c>
      <c r="B76" s="19"/>
      <c r="C76" s="71" t="s">
        <v>233</v>
      </c>
      <c r="D76" s="19"/>
      <c r="E76" s="19"/>
      <c r="F76" s="56" t="s">
        <v>191</v>
      </c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</row>
    <row r="77" spans="1:29">
      <c r="A77" s="71" t="s">
        <v>66</v>
      </c>
      <c r="B77" s="19"/>
      <c r="C77" s="71" t="s">
        <v>147</v>
      </c>
      <c r="D77" s="19"/>
      <c r="E77" s="19"/>
      <c r="F77" s="56" t="s">
        <v>62</v>
      </c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</row>
    <row r="78" spans="1:29">
      <c r="A78" s="71" t="s">
        <v>33</v>
      </c>
      <c r="B78" s="19"/>
      <c r="C78" s="71" t="s">
        <v>181</v>
      </c>
      <c r="D78" s="19"/>
      <c r="E78" s="19"/>
      <c r="F78" s="56" t="s">
        <v>90</v>
      </c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</row>
    <row r="79" spans="1:29">
      <c r="A79" s="71" t="s">
        <v>139</v>
      </c>
      <c r="B79" s="19"/>
      <c r="C79" s="71" t="s">
        <v>244</v>
      </c>
      <c r="D79" s="19"/>
      <c r="E79" s="19"/>
      <c r="F79" s="56" t="s">
        <v>104</v>
      </c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</row>
    <row r="80" spans="1:29">
      <c r="A80" s="71" t="s">
        <v>143</v>
      </c>
      <c r="B80" s="19"/>
      <c r="C80" s="71"/>
      <c r="D80" s="19"/>
      <c r="E80" s="19"/>
      <c r="F80" s="56" t="s">
        <v>196</v>
      </c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</row>
    <row r="81" spans="1:29">
      <c r="A81" s="71" t="s">
        <v>175</v>
      </c>
      <c r="B81" s="19"/>
      <c r="C81" s="98" t="str">
        <f ca="1">C70&amp;" lag - aktivitetsserie"</f>
        <v>8 lag - aktivitetsserie</v>
      </c>
      <c r="D81" s="19"/>
      <c r="E81" s="19"/>
      <c r="F81" s="56" t="s">
        <v>188</v>
      </c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</row>
    <row r="82" spans="1:29">
      <c r="A82" s="71" t="s">
        <v>177</v>
      </c>
      <c r="B82" s="19"/>
      <c r="C82" s="68" t="s">
        <v>204</v>
      </c>
      <c r="D82" s="19"/>
      <c r="E82" s="19"/>
      <c r="F82" s="56" t="s">
        <v>109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18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</row>
    <row r="83" spans="1:29">
      <c r="A83" s="71" t="s">
        <v>377</v>
      </c>
      <c r="B83" s="19"/>
      <c r="C83" s="197"/>
      <c r="D83" s="19"/>
      <c r="E83" s="19"/>
      <c r="F83" s="56" t="s">
        <v>27</v>
      </c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</row>
    <row r="84" spans="1:29">
      <c r="A84" s="63" t="s">
        <v>150</v>
      </c>
      <c r="B84" s="19"/>
      <c r="C84" s="197"/>
      <c r="D84" s="19"/>
      <c r="E84" s="19"/>
      <c r="F84" s="56" t="s">
        <v>34</v>
      </c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</row>
    <row r="85" spans="1:29" ht="15" customHeight="1">
      <c r="A85" s="63" t="s">
        <v>198</v>
      </c>
      <c r="B85" s="19"/>
      <c r="C85" s="197"/>
      <c r="D85" s="19"/>
      <c r="E85" s="19"/>
      <c r="F85" s="56" t="s">
        <v>203</v>
      </c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</row>
    <row r="86" spans="1:29" ht="15" customHeight="1">
      <c r="A86" s="63" t="s">
        <v>81</v>
      </c>
      <c r="B86" s="19"/>
      <c r="C86" s="197"/>
      <c r="D86" s="19"/>
      <c r="E86" s="19"/>
      <c r="F86" s="56" t="s">
        <v>171</v>
      </c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</row>
    <row r="87" spans="1:29">
      <c r="A87" s="63" t="s">
        <v>81</v>
      </c>
      <c r="B87" s="19"/>
      <c r="C87" s="19"/>
      <c r="D87" s="19"/>
      <c r="E87" s="19"/>
      <c r="F87" s="56" t="s">
        <v>163</v>
      </c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</row>
    <row r="88" spans="1:29">
      <c r="A88" s="63" t="s">
        <v>56</v>
      </c>
      <c r="B88" s="19"/>
      <c r="C88" s="197"/>
      <c r="D88" s="19"/>
      <c r="E88" s="19"/>
      <c r="F88" s="56" t="s">
        <v>167</v>
      </c>
      <c r="G88" s="19"/>
      <c r="H88" s="19"/>
      <c r="I88" s="19"/>
      <c r="J88" s="19"/>
      <c r="K88" s="96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</row>
    <row r="89" spans="1:29">
      <c r="A89" s="63" t="s">
        <v>152</v>
      </c>
      <c r="B89" s="19"/>
      <c r="C89" s="197"/>
      <c r="D89" s="99"/>
      <c r="E89" s="19"/>
      <c r="F89" s="10" t="s">
        <v>378</v>
      </c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</row>
    <row r="90" spans="1:29">
      <c r="A90" s="63" t="s">
        <v>154</v>
      </c>
      <c r="B90" s="19"/>
      <c r="C90" s="197"/>
      <c r="D90" s="99"/>
      <c r="E90" s="19"/>
      <c r="F90" s="11" t="s">
        <v>379</v>
      </c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</row>
    <row r="91" spans="1:29">
      <c r="A91" s="63" t="s">
        <v>160</v>
      </c>
      <c r="B91" s="19"/>
      <c r="C91" s="197"/>
      <c r="D91" s="99"/>
      <c r="E91" s="19"/>
      <c r="F91" s="19"/>
      <c r="G91" s="19"/>
      <c r="H91" s="19"/>
      <c r="I91" s="19"/>
      <c r="J91" s="247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</row>
    <row r="92" spans="1:29">
      <c r="A92" s="63" t="s">
        <v>100</v>
      </c>
      <c r="B92" s="19"/>
      <c r="C92" s="197"/>
      <c r="D92" s="99"/>
      <c r="E92" s="19"/>
      <c r="F92" s="19"/>
      <c r="G92" s="19"/>
      <c r="H92" s="19"/>
      <c r="I92" s="19"/>
      <c r="J92" s="247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</row>
    <row r="93" spans="1:29">
      <c r="A93" s="63" t="s">
        <v>82</v>
      </c>
      <c r="B93" s="19"/>
      <c r="C93" s="197"/>
      <c r="D93" s="99"/>
      <c r="E93" s="19"/>
      <c r="F93" s="19"/>
      <c r="G93" s="19"/>
      <c r="H93" s="19"/>
      <c r="I93" s="19"/>
      <c r="J93" s="247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</row>
    <row r="94" spans="1:29">
      <c r="A94" s="63" t="s">
        <v>89</v>
      </c>
      <c r="B94" s="99"/>
      <c r="C94" s="197"/>
      <c r="D94" s="9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</row>
    <row r="95" spans="1:29">
      <c r="A95" s="63" t="s">
        <v>316</v>
      </c>
      <c r="B95" s="19"/>
      <c r="C95" s="197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</row>
    <row r="96" spans="1:29">
      <c r="A96" s="76" t="str">
        <f>A70&amp;" lag - aktivitetsserie"</f>
        <v>24 lag - aktivitetsserie</v>
      </c>
      <c r="B96" s="97"/>
      <c r="C96" s="197"/>
      <c r="D96" s="97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</row>
    <row r="97" spans="1:29">
      <c r="A97" s="76" t="s">
        <v>204</v>
      </c>
      <c r="B97" s="97"/>
      <c r="C97" s="19"/>
      <c r="D97" s="97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</row>
    <row r="98" spans="1:29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</row>
    <row r="99" spans="1:29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</row>
    <row r="100" spans="1:29" ht="21">
      <c r="A100" s="5" t="s">
        <v>380</v>
      </c>
      <c r="B100" s="5"/>
      <c r="C100" s="5"/>
      <c r="D100" s="229">
        <f>A103+E103+C103</f>
        <v>45</v>
      </c>
      <c r="E100" s="6" t="s">
        <v>6</v>
      </c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</row>
    <row r="101" spans="1:29">
      <c r="A101" s="19"/>
      <c r="B101" s="19"/>
      <c r="C101" s="19"/>
      <c r="D101" s="19"/>
      <c r="E101" s="19"/>
      <c r="F101" s="19"/>
      <c r="G101" s="19"/>
      <c r="H101" s="19"/>
      <c r="I101" s="213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</row>
    <row r="102" spans="1:29">
      <c r="A102" s="19"/>
      <c r="B102" s="198"/>
      <c r="C102" s="19"/>
      <c r="D102" s="19"/>
      <c r="E102" s="19"/>
      <c r="F102" s="19"/>
      <c r="G102" s="19"/>
      <c r="H102" s="19"/>
      <c r="I102"/>
      <c r="J102" s="19"/>
      <c r="K102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</row>
    <row r="103" spans="1:29">
      <c r="A103" s="61">
        <f>COUNTA(A105:A121)</f>
        <v>17</v>
      </c>
      <c r="B103" s="19"/>
      <c r="C103" s="61">
        <f>COUNTA(C105:C117)</f>
        <v>13</v>
      </c>
      <c r="D103" s="19"/>
      <c r="E103" s="61">
        <f>COUNTA(E105:E119)</f>
        <v>15</v>
      </c>
      <c r="F103" s="19"/>
      <c r="G103" s="19"/>
      <c r="H103" s="19"/>
      <c r="I103" s="19"/>
      <c r="J103" s="19"/>
      <c r="K103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</row>
    <row r="104" spans="1:29">
      <c r="A104" s="240" t="s">
        <v>381</v>
      </c>
      <c r="B104" s="19"/>
      <c r="C104" s="238" t="s">
        <v>382</v>
      </c>
      <c r="D104" s="19"/>
      <c r="E104" s="214" t="s">
        <v>383</v>
      </c>
      <c r="F104" s="19"/>
      <c r="G104" s="19"/>
      <c r="H104" s="19"/>
      <c r="I104" s="19"/>
      <c r="J104" s="19"/>
      <c r="K104" s="6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</row>
    <row r="105" spans="1:29">
      <c r="A105" s="223" t="s">
        <v>17</v>
      </c>
      <c r="B105" s="19"/>
      <c r="C105" s="235" t="s">
        <v>124</v>
      </c>
      <c r="D105" s="19"/>
      <c r="E105" s="349" t="s">
        <v>126</v>
      </c>
      <c r="F105" s="19"/>
      <c r="G105" s="19"/>
      <c r="H105" s="19"/>
      <c r="I105" s="19"/>
      <c r="J105" s="19"/>
      <c r="K105" s="171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</row>
    <row r="106" spans="1:29">
      <c r="A106" s="223" t="s">
        <v>17</v>
      </c>
      <c r="B106" s="19"/>
      <c r="C106" s="224" t="s">
        <v>15</v>
      </c>
      <c r="D106" s="19"/>
      <c r="E106" s="176" t="s">
        <v>367</v>
      </c>
      <c r="F106" s="19"/>
      <c r="G106" s="19"/>
      <c r="H106" s="19"/>
      <c r="I106" s="19"/>
      <c r="J106" s="19"/>
      <c r="K106" s="171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</row>
    <row r="107" spans="1:29">
      <c r="A107" s="243" t="s">
        <v>135</v>
      </c>
      <c r="B107" s="19"/>
      <c r="C107" s="231" t="s">
        <v>138</v>
      </c>
      <c r="D107" s="19"/>
      <c r="E107" s="176" t="s">
        <v>191</v>
      </c>
      <c r="F107" s="19"/>
      <c r="G107" s="19"/>
      <c r="H107" s="19"/>
      <c r="I107" s="19"/>
      <c r="J107" s="19"/>
      <c r="K107" s="171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</row>
    <row r="108" spans="1:29">
      <c r="A108" s="243" t="s">
        <v>190</v>
      </c>
      <c r="B108" s="19"/>
      <c r="C108" s="237" t="s">
        <v>66</v>
      </c>
      <c r="D108" s="19"/>
      <c r="E108" s="351" t="s">
        <v>62</v>
      </c>
      <c r="F108" s="19"/>
      <c r="G108" s="19"/>
      <c r="H108" s="19"/>
      <c r="I108" s="19"/>
      <c r="J108" s="19"/>
      <c r="K108" s="171"/>
      <c r="L108" s="19"/>
      <c r="M108" s="19"/>
      <c r="N108" s="19"/>
      <c r="O108" s="50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</row>
    <row r="109" spans="1:29">
      <c r="A109" s="223" t="s">
        <v>384</v>
      </c>
      <c r="B109" s="19"/>
      <c r="C109" s="235" t="s">
        <v>385</v>
      </c>
      <c r="D109" s="19"/>
      <c r="E109" s="349" t="s">
        <v>69</v>
      </c>
      <c r="F109" s="19"/>
      <c r="G109" s="19"/>
      <c r="H109" s="19"/>
      <c r="I109" s="19"/>
      <c r="J109" s="19"/>
      <c r="K109" s="171"/>
      <c r="L109" s="19"/>
      <c r="M109" s="19"/>
      <c r="N109" s="19"/>
      <c r="O109" s="50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</row>
    <row r="110" spans="1:29">
      <c r="A110" s="223" t="s">
        <v>192</v>
      </c>
      <c r="B110" s="19"/>
      <c r="C110" s="235" t="s">
        <v>14</v>
      </c>
      <c r="D110" s="19"/>
      <c r="E110" s="349" t="s">
        <v>76</v>
      </c>
      <c r="F110" s="19"/>
      <c r="G110" s="19"/>
      <c r="H110" s="19"/>
      <c r="I110" s="19"/>
      <c r="J110" s="19"/>
      <c r="K110" s="171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</row>
    <row r="111" spans="1:29">
      <c r="A111" s="223" t="s">
        <v>33</v>
      </c>
      <c r="B111" s="19"/>
      <c r="C111" s="237" t="s">
        <v>80</v>
      </c>
      <c r="D111" s="19"/>
      <c r="E111" s="215" t="s">
        <v>90</v>
      </c>
      <c r="F111" s="19"/>
      <c r="G111" s="19"/>
      <c r="H111" s="19"/>
      <c r="I111" s="19"/>
      <c r="J111" s="19"/>
      <c r="K111" s="160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</row>
    <row r="112" spans="1:29">
      <c r="A112" s="241" t="s">
        <v>143</v>
      </c>
      <c r="B112" s="19"/>
      <c r="C112" s="237" t="s">
        <v>144</v>
      </c>
      <c r="D112" s="19"/>
      <c r="E112" s="215" t="s">
        <v>104</v>
      </c>
      <c r="F112" s="19"/>
      <c r="G112" s="19"/>
      <c r="H112" s="19"/>
      <c r="I112" s="19"/>
      <c r="J112" s="19"/>
      <c r="K112" s="102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</row>
    <row r="113" spans="1:29">
      <c r="A113" s="241" t="s">
        <v>52</v>
      </c>
      <c r="B113" s="19"/>
      <c r="C113" s="237" t="s">
        <v>58</v>
      </c>
      <c r="D113" s="19"/>
      <c r="E113" s="350" t="s">
        <v>305</v>
      </c>
      <c r="F113" s="19"/>
      <c r="G113" s="19"/>
      <c r="H113" s="19"/>
      <c r="I113" s="19"/>
      <c r="J113" s="19"/>
      <c r="K113" s="102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</row>
    <row r="114" spans="1:29">
      <c r="A114" s="241" t="s">
        <v>175</v>
      </c>
      <c r="B114" s="19"/>
      <c r="C114" s="235" t="s">
        <v>232</v>
      </c>
      <c r="D114" s="19"/>
      <c r="E114" s="215" t="s">
        <v>109</v>
      </c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</row>
    <row r="115" spans="1:29">
      <c r="A115" s="241" t="s">
        <v>78</v>
      </c>
      <c r="B115" s="19"/>
      <c r="C115" s="235" t="s">
        <v>233</v>
      </c>
      <c r="D115" s="19"/>
      <c r="E115" s="215" t="s">
        <v>153</v>
      </c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</row>
    <row r="116" spans="1:29">
      <c r="A116" s="242" t="s">
        <v>150</v>
      </c>
      <c r="B116" s="19"/>
      <c r="C116" s="236" t="s">
        <v>81</v>
      </c>
      <c r="D116" s="19"/>
      <c r="E116" s="350" t="s">
        <v>111</v>
      </c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</row>
    <row r="117" spans="1:29">
      <c r="A117" s="241" t="s">
        <v>198</v>
      </c>
      <c r="B117" s="19"/>
      <c r="C117" s="235" t="s">
        <v>182</v>
      </c>
      <c r="D117" s="19"/>
      <c r="E117" s="350" t="s">
        <v>114</v>
      </c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</row>
    <row r="118" spans="1:29">
      <c r="A118" s="223" t="s">
        <v>56</v>
      </c>
      <c r="B118" s="19"/>
      <c r="C118" s="235" t="s">
        <v>386</v>
      </c>
      <c r="D118" s="19"/>
      <c r="E118" s="350" t="s">
        <v>236</v>
      </c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</row>
    <row r="119" spans="1:29">
      <c r="A119" s="223" t="s">
        <v>63</v>
      </c>
      <c r="B119" s="19"/>
      <c r="C119" s="246" t="s">
        <v>100</v>
      </c>
      <c r="D119" s="19"/>
      <c r="E119" s="215" t="s">
        <v>116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</row>
    <row r="120" spans="1:29">
      <c r="A120" s="223" t="s">
        <v>387</v>
      </c>
      <c r="B120" s="19"/>
      <c r="C120" s="64"/>
      <c r="D120" s="19"/>
      <c r="E120" s="12" t="s">
        <v>388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50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</row>
    <row r="121" spans="1:29">
      <c r="A121" s="241" t="s">
        <v>389</v>
      </c>
      <c r="B121" s="19"/>
      <c r="C121" s="398" t="s">
        <v>390</v>
      </c>
      <c r="D121" s="19"/>
      <c r="E121" s="177" t="s">
        <v>238</v>
      </c>
      <c r="F121" s="19"/>
      <c r="G121" s="19"/>
      <c r="H121" s="19"/>
      <c r="I121" s="19"/>
      <c r="J121" s="19"/>
      <c r="K121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</row>
    <row r="122" spans="1:29">
      <c r="A122" s="223"/>
      <c r="B122" s="99"/>
      <c r="C122" s="239" t="s">
        <v>204</v>
      </c>
      <c r="D122" s="19"/>
      <c r="E122" s="19"/>
      <c r="F122" s="19"/>
      <c r="G122" s="19"/>
      <c r="H122" s="19"/>
      <c r="I122" s="73"/>
      <c r="J122" s="19"/>
      <c r="K122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</row>
    <row r="123" spans="1:29">
      <c r="A123" s="244" t="s">
        <v>391</v>
      </c>
      <c r="B123" s="19"/>
      <c r="C123" s="19"/>
      <c r="D123" s="19"/>
      <c r="E123" s="19"/>
      <c r="F123" s="19"/>
      <c r="G123" s="19"/>
      <c r="H123" s="19"/>
      <c r="I123" s="19"/>
      <c r="J123" s="19"/>
      <c r="K123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</row>
    <row r="124" spans="1:29">
      <c r="A124" s="245" t="s">
        <v>204</v>
      </c>
      <c r="B124" s="19"/>
      <c r="C124" s="19"/>
      <c r="D124" s="19"/>
      <c r="E124" s="19"/>
      <c r="F124" s="19"/>
      <c r="G124" s="19"/>
      <c r="H124" s="19"/>
      <c r="I124" s="19"/>
      <c r="J124" s="19"/>
      <c r="K124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</row>
    <row r="125" spans="1:29">
      <c r="A125" s="19"/>
      <c r="B125" s="19"/>
      <c r="C125" s="19"/>
      <c r="D125" s="171"/>
      <c r="E125" s="19"/>
      <c r="F125" s="19"/>
      <c r="G125" s="19"/>
      <c r="H125" s="19"/>
      <c r="I125" s="19"/>
      <c r="J125" s="19"/>
      <c r="K125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</row>
    <row r="126" spans="1:29">
      <c r="A126" s="19"/>
      <c r="B126" s="19"/>
      <c r="C126" s="19"/>
      <c r="D126" s="233"/>
      <c r="E126" s="19"/>
      <c r="F126" s="19"/>
      <c r="G126" s="19"/>
      <c r="H126" s="19"/>
      <c r="I126" s="19"/>
      <c r="J126" s="19"/>
      <c r="K126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</row>
    <row r="127" spans="1:29">
      <c r="A127" s="19"/>
      <c r="B127" s="66"/>
      <c r="C127" s="66"/>
      <c r="D127" s="66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</row>
    <row r="128" spans="1:29" ht="21">
      <c r="A128" s="5" t="s">
        <v>392</v>
      </c>
      <c r="B128" s="60"/>
      <c r="C128" s="60"/>
      <c r="D128" s="229">
        <f>A130+D130+F130</f>
        <v>28</v>
      </c>
      <c r="E128" s="6" t="s">
        <v>6</v>
      </c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</row>
    <row r="129" spans="1:29" ht="18.75">
      <c r="A129" s="66"/>
      <c r="B129" s="66"/>
      <c r="C129" s="227"/>
      <c r="D129" s="368"/>
      <c r="E129" s="228"/>
      <c r="F129" s="385"/>
      <c r="G129" s="19"/>
      <c r="H129" s="227"/>
      <c r="I129" s="19"/>
      <c r="J129" s="19"/>
      <c r="K129"/>
      <c r="L129" s="66"/>
      <c r="M129" s="19"/>
      <c r="N129" s="66"/>
      <c r="O129" s="66"/>
      <c r="P129" s="66"/>
      <c r="Q129" s="35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</row>
    <row r="130" spans="1:29">
      <c r="A130" s="8">
        <f>COUNTA(A132:A143)</f>
        <v>12</v>
      </c>
      <c r="B130" s="19"/>
      <c r="C130" s="19"/>
      <c r="D130" s="211">
        <f>COUNTA(D132:D147)</f>
        <v>16</v>
      </c>
      <c r="E130" s="101"/>
      <c r="F130" s="384"/>
      <c r="G130" s="19"/>
      <c r="H130" s="19"/>
      <c r="I130" s="19"/>
      <c r="J130" s="19"/>
      <c r="K130"/>
      <c r="L130" s="66"/>
      <c r="M130" s="67"/>
      <c r="N130" s="66"/>
      <c r="O130" s="66"/>
      <c r="P130" s="66"/>
      <c r="Q130" s="66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</row>
    <row r="131" spans="1:29">
      <c r="A131" s="9" t="s">
        <v>393</v>
      </c>
      <c r="B131" s="19"/>
      <c r="C131" s="19"/>
      <c r="D131" s="221" t="s">
        <v>394</v>
      </c>
      <c r="E131" s="19"/>
      <c r="F131" s="94"/>
      <c r="G131" s="19"/>
      <c r="H131" s="19"/>
      <c r="I131" s="19"/>
      <c r="J131" s="19"/>
      <c r="K131" s="19"/>
      <c r="L131" s="66"/>
      <c r="M131" s="359"/>
      <c r="N131" s="66"/>
      <c r="O131"/>
      <c r="P131" s="66"/>
      <c r="Q131" s="66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</row>
    <row r="132" spans="1:29">
      <c r="A132" s="348" t="s">
        <v>124</v>
      </c>
      <c r="B132" s="19"/>
      <c r="C132" s="19"/>
      <c r="D132" s="223" t="s">
        <v>15</v>
      </c>
      <c r="E132" s="19"/>
      <c r="F132" s="382"/>
      <c r="G132" s="19"/>
      <c r="H132" s="19"/>
      <c r="I132" s="19"/>
      <c r="J132" s="19"/>
      <c r="K132"/>
      <c r="L132" s="66"/>
      <c r="M132" s="67"/>
      <c r="N132" s="66"/>
      <c r="O132" s="66"/>
      <c r="P132" s="66"/>
      <c r="Q132" s="50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</row>
    <row r="133" spans="1:29">
      <c r="A133" s="348" t="s">
        <v>130</v>
      </c>
      <c r="B133" s="19"/>
      <c r="C133" s="19"/>
      <c r="D133" s="223" t="s">
        <v>22</v>
      </c>
      <c r="E133" s="19"/>
      <c r="F133" s="390"/>
      <c r="G133" s="19"/>
      <c r="H133" s="19"/>
      <c r="I133" s="19"/>
      <c r="J133" s="19"/>
      <c r="K133"/>
      <c r="L133" s="66"/>
      <c r="M133" s="67"/>
      <c r="N133" s="66"/>
      <c r="O133" s="66"/>
      <c r="P133" s="66"/>
      <c r="Q133" s="66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</row>
    <row r="134" spans="1:29">
      <c r="A134" s="348" t="s">
        <v>135</v>
      </c>
      <c r="B134" s="19"/>
      <c r="C134" s="19"/>
      <c r="D134" s="223" t="s">
        <v>138</v>
      </c>
      <c r="E134" s="19"/>
      <c r="F134" s="390"/>
      <c r="G134" s="19"/>
      <c r="H134" s="19"/>
      <c r="I134" s="19"/>
      <c r="J134" s="19"/>
      <c r="K134"/>
      <c r="L134" s="66"/>
      <c r="M134" s="67"/>
      <c r="N134" s="66"/>
      <c r="O134" s="66"/>
      <c r="P134" s="66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</row>
    <row r="135" spans="1:29">
      <c r="A135" s="348" t="s">
        <v>190</v>
      </c>
      <c r="B135" s="19"/>
      <c r="C135" s="19"/>
      <c r="D135" s="223" t="s">
        <v>50</v>
      </c>
      <c r="E135" s="19"/>
      <c r="F135" s="382"/>
      <c r="G135" s="19"/>
      <c r="H135" s="19"/>
      <c r="I135" s="19"/>
      <c r="J135" s="19"/>
      <c r="K135"/>
      <c r="L135" s="66"/>
      <c r="M135" s="67"/>
      <c r="N135" s="66"/>
      <c r="O135" s="66"/>
      <c r="P135" s="66"/>
      <c r="Q135" s="3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</row>
    <row r="136" spans="1:29">
      <c r="A136" s="348" t="s">
        <v>175</v>
      </c>
      <c r="B136" s="19"/>
      <c r="C136" s="19"/>
      <c r="D136" s="223" t="s">
        <v>192</v>
      </c>
      <c r="E136" s="19"/>
      <c r="F136" s="382"/>
      <c r="G136" s="19"/>
      <c r="H136" s="19"/>
      <c r="I136" s="19"/>
      <c r="J136" s="19"/>
      <c r="K136"/>
      <c r="L136" s="66"/>
      <c r="M136" s="67"/>
      <c r="N136" s="66"/>
      <c r="O136" s="66"/>
      <c r="P136" s="66"/>
      <c r="Q136" s="3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</row>
    <row r="137" spans="1:29">
      <c r="A137" s="348" t="s">
        <v>177</v>
      </c>
      <c r="B137" s="19"/>
      <c r="C137" s="19"/>
      <c r="D137" s="223" t="s">
        <v>33</v>
      </c>
      <c r="E137" s="19"/>
      <c r="F137" s="171"/>
      <c r="G137" s="19"/>
      <c r="H137" s="19"/>
      <c r="I137" s="19"/>
      <c r="J137" s="19"/>
      <c r="K137"/>
      <c r="L137" s="66"/>
      <c r="M137" s="67"/>
      <c r="N137" s="66"/>
      <c r="O137" s="66"/>
      <c r="P137" s="66"/>
      <c r="Q137" s="180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</row>
    <row r="138" spans="1:29">
      <c r="A138" s="348" t="s">
        <v>80</v>
      </c>
      <c r="B138" s="19"/>
      <c r="C138" s="19"/>
      <c r="D138" s="223" t="s">
        <v>295</v>
      </c>
      <c r="E138" s="19"/>
      <c r="F138" s="171"/>
      <c r="G138" s="19"/>
      <c r="H138" s="19"/>
      <c r="I138" s="19"/>
      <c r="J138" s="19"/>
      <c r="K138"/>
      <c r="L138" s="66"/>
      <c r="M138" s="67"/>
      <c r="N138" s="66"/>
      <c r="O138" s="66"/>
      <c r="P138" s="66"/>
      <c r="Q138" s="3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</row>
    <row r="139" spans="1:29" s="35" customFormat="1">
      <c r="A139" s="348" t="s">
        <v>42</v>
      </c>
      <c r="B139" s="66"/>
      <c r="C139" s="66"/>
      <c r="D139" s="223" t="s">
        <v>47</v>
      </c>
      <c r="E139" s="66"/>
      <c r="F139" s="391"/>
      <c r="G139" s="66"/>
      <c r="H139" s="66"/>
      <c r="I139" s="66"/>
      <c r="J139" s="66"/>
      <c r="K139"/>
      <c r="L139" s="66"/>
      <c r="M139" s="67"/>
      <c r="N139" s="66"/>
      <c r="O139" s="66"/>
      <c r="P139" s="66"/>
      <c r="Q139" s="66"/>
      <c r="R139" s="19"/>
      <c r="S139" s="19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</row>
    <row r="140" spans="1:29" s="35" customFormat="1">
      <c r="A140" s="348" t="s">
        <v>56</v>
      </c>
      <c r="B140" s="66"/>
      <c r="C140" s="66"/>
      <c r="D140" s="223" t="s">
        <v>272</v>
      </c>
      <c r="E140" s="66"/>
      <c r="F140" s="289"/>
      <c r="G140" s="66"/>
      <c r="H140" s="66"/>
      <c r="I140" s="66"/>
      <c r="J140" s="66"/>
      <c r="K140"/>
      <c r="L140" s="66"/>
      <c r="M140" s="67"/>
      <c r="N140" s="66"/>
      <c r="O140" s="66"/>
      <c r="P140" s="66"/>
      <c r="Q140" s="66"/>
      <c r="R140" s="66"/>
      <c r="S140" s="19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</row>
    <row r="141" spans="1:29" ht="15.75">
      <c r="A141" s="348" t="s">
        <v>100</v>
      </c>
      <c r="B141" s="19"/>
      <c r="C141" s="19"/>
      <c r="D141" s="223" t="s">
        <v>296</v>
      </c>
      <c r="E141" s="19"/>
      <c r="F141" s="380"/>
      <c r="G141" s="19"/>
      <c r="H141" s="19"/>
      <c r="I141" s="19"/>
      <c r="J141" s="19"/>
      <c r="K141"/>
      <c r="L141" s="66"/>
      <c r="M141" s="67"/>
      <c r="N141" s="66"/>
      <c r="O141" s="66"/>
      <c r="P141" s="66"/>
      <c r="Q141" s="3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</row>
    <row r="142" spans="1:29" s="35" customFormat="1" ht="15.75">
      <c r="A142" s="357" t="s">
        <v>82</v>
      </c>
      <c r="B142" s="66"/>
      <c r="C142" s="66"/>
      <c r="D142" s="223" t="s">
        <v>147</v>
      </c>
      <c r="E142" s="66"/>
      <c r="F142" s="380"/>
      <c r="G142" s="66"/>
      <c r="H142" s="66"/>
      <c r="I142" s="66"/>
      <c r="J142" s="66"/>
      <c r="K142"/>
      <c r="L142" s="66"/>
      <c r="M142" s="67"/>
      <c r="N142" s="66"/>
      <c r="O142" s="66"/>
      <c r="P142" s="66"/>
      <c r="Q142" s="181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</row>
    <row r="143" spans="1:29" s="35" customFormat="1">
      <c r="A143" s="223" t="s">
        <v>45</v>
      </c>
      <c r="B143" s="66"/>
      <c r="C143" s="66"/>
      <c r="D143" s="223" t="s">
        <v>150</v>
      </c>
      <c r="E143" s="66"/>
      <c r="F143" s="178"/>
      <c r="G143" s="66"/>
      <c r="H143" s="66"/>
      <c r="I143" s="66"/>
      <c r="J143" s="66"/>
      <c r="K143"/>
      <c r="L143" s="66"/>
      <c r="M143" s="67"/>
      <c r="N143" s="66"/>
      <c r="O143" s="66"/>
      <c r="P143" s="66"/>
      <c r="Q143" s="35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</row>
    <row r="144" spans="1:29" s="35" customFormat="1">
      <c r="A144" s="358" t="str">
        <f>A130&amp;" lag - Dobbel Serie"</f>
        <v>12 lag - Dobbel Serie</v>
      </c>
      <c r="B144" s="66"/>
      <c r="C144" s="66"/>
      <c r="D144" s="223" t="s">
        <v>198</v>
      </c>
      <c r="E144" s="66"/>
      <c r="F144" s="66"/>
      <c r="G144" s="66"/>
      <c r="H144" s="66"/>
      <c r="I144" s="179"/>
      <c r="J144" s="66"/>
      <c r="K144"/>
      <c r="L144" s="66"/>
      <c r="M144" s="67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</row>
    <row r="145" spans="1:29" s="35" customFormat="1">
      <c r="A145" s="185" t="str">
        <f>(A130-1)*2&amp;" Kamper"</f>
        <v>22 Kamper</v>
      </c>
      <c r="B145" s="66"/>
      <c r="C145" s="66"/>
      <c r="D145" s="223" t="s">
        <v>63</v>
      </c>
      <c r="E145" s="66"/>
      <c r="F145" s="66"/>
      <c r="G145" s="66"/>
      <c r="H145" s="66"/>
      <c r="I145" s="66"/>
      <c r="J145" s="66"/>
      <c r="K145"/>
      <c r="L145" s="66"/>
      <c r="M145" s="67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</row>
    <row r="146" spans="1:29" s="35" customFormat="1">
      <c r="A146" s="66" t="s">
        <v>277</v>
      </c>
      <c r="B146" s="101"/>
      <c r="C146" s="66"/>
      <c r="D146" s="379" t="s">
        <v>36</v>
      </c>
      <c r="E146" s="66"/>
      <c r="F146" s="66"/>
      <c r="G146" s="66"/>
      <c r="H146" s="66"/>
      <c r="I146" s="66"/>
      <c r="J146" s="66"/>
      <c r="K146" s="66"/>
      <c r="L146" s="66"/>
      <c r="M146" s="67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</row>
    <row r="147" spans="1:29" s="35" customFormat="1">
      <c r="A147" s="66"/>
      <c r="B147" s="101"/>
      <c r="C147" s="66"/>
      <c r="D147" s="226" t="s">
        <v>219</v>
      </c>
      <c r="E147" s="66"/>
      <c r="F147" s="66"/>
      <c r="G147" s="66"/>
      <c r="H147" s="66"/>
      <c r="I147" s="66"/>
      <c r="J147" s="66"/>
      <c r="K147" s="67"/>
      <c r="L147" s="66"/>
      <c r="M147" s="67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</row>
    <row r="148" spans="1:29" s="35" customFormat="1">
      <c r="A148" s="66"/>
      <c r="B148" s="101"/>
      <c r="C148" s="66"/>
      <c r="D148" s="334" t="s">
        <v>395</v>
      </c>
      <c r="E148" s="66"/>
      <c r="F148" s="66"/>
      <c r="G148" s="66"/>
      <c r="H148" s="66"/>
      <c r="I148" s="66"/>
      <c r="J148" s="66"/>
      <c r="K148" s="67"/>
      <c r="L148" s="66"/>
      <c r="M148" s="67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</row>
    <row r="149" spans="1:29" s="35" customFormat="1">
      <c r="A149" s="66"/>
      <c r="B149" s="100"/>
      <c r="C149" s="66"/>
      <c r="D149" s="335" t="str">
        <f>(D130-1)*1&amp;" Kamper"</f>
        <v>15 Kamper</v>
      </c>
      <c r="E149" s="66"/>
      <c r="F149" s="66"/>
      <c r="G149" s="66"/>
      <c r="H149" s="66"/>
      <c r="I149" s="66"/>
      <c r="J149" s="66"/>
      <c r="K149" s="67"/>
      <c r="L149" s="66"/>
      <c r="M149" s="67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</row>
    <row r="150" spans="1:29" s="35" customFormat="1">
      <c r="A150" s="66"/>
      <c r="B150" s="100"/>
      <c r="C150" s="66"/>
      <c r="D150" s="16" t="s">
        <v>396</v>
      </c>
      <c r="E150" s="66"/>
      <c r="F150" s="66"/>
      <c r="G150" s="66"/>
      <c r="H150" s="66"/>
      <c r="I150" s="66"/>
      <c r="J150" s="66"/>
      <c r="K150" s="67"/>
      <c r="L150" s="66"/>
      <c r="M150" s="67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</row>
    <row r="151" spans="1:29" s="35" customFormat="1">
      <c r="A151" s="66"/>
      <c r="B151" s="102"/>
      <c r="C151" s="66"/>
      <c r="D151" s="66"/>
      <c r="E151" s="66"/>
      <c r="F151" s="66"/>
      <c r="G151" s="66"/>
      <c r="H151" s="66"/>
      <c r="I151" s="66"/>
      <c r="J151" s="66"/>
      <c r="K151" s="67"/>
      <c r="L151" s="66"/>
      <c r="M151" s="67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</row>
    <row r="152" spans="1:29" s="35" customFormat="1">
      <c r="A152" s="66"/>
      <c r="B152" s="49"/>
      <c r="C152" s="54"/>
      <c r="D152" s="49"/>
      <c r="E152" s="66"/>
      <c r="F152" s="66"/>
      <c r="G152" s="66"/>
      <c r="H152" s="66"/>
      <c r="I152" s="66"/>
      <c r="J152" s="66"/>
      <c r="K152" s="67"/>
      <c r="L152" s="66"/>
      <c r="M152" s="67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</row>
    <row r="153" spans="1:29" s="35" customFormat="1">
      <c r="A153" s="66"/>
      <c r="B153" s="198"/>
      <c r="C153" s="73"/>
      <c r="D153" s="198"/>
      <c r="E153" s="66"/>
      <c r="F153" s="66"/>
      <c r="G153" s="66"/>
      <c r="H153" s="66"/>
      <c r="I153" s="66"/>
      <c r="J153" s="66"/>
      <c r="K153" s="67"/>
      <c r="L153" s="66"/>
      <c r="M153" s="67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</row>
    <row r="154" spans="1:29" s="35" customForma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</row>
    <row r="155" spans="1:29" s="35" customFormat="1" ht="21">
      <c r="A155" s="5" t="s">
        <v>397</v>
      </c>
      <c r="B155" s="6"/>
      <c r="C155" s="6"/>
      <c r="D155" s="229">
        <f>A157+F157+H157+D157</f>
        <v>39</v>
      </c>
      <c r="E155" s="6" t="s">
        <v>6</v>
      </c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19"/>
      <c r="Q155" s="19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</row>
    <row r="156" spans="1:29" s="35" customFormat="1" ht="18.75">
      <c r="A156" s="157"/>
      <c r="B156" s="66"/>
      <c r="C156" s="365"/>
      <c r="D156" s="66"/>
      <c r="E156" s="66"/>
      <c r="F156" s="66"/>
      <c r="G156" s="66"/>
      <c r="H156" s="66"/>
      <c r="I156" s="66"/>
      <c r="J156" s="285"/>
      <c r="K156" s="325"/>
      <c r="L156" s="325"/>
      <c r="M156" s="73"/>
      <c r="N156" s="66"/>
      <c r="O156" s="66"/>
      <c r="P156" s="66"/>
      <c r="Q156" s="39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</row>
    <row r="157" spans="1:29" s="35" customFormat="1">
      <c r="A157" s="156">
        <f>COUNTA(A159:A172)</f>
        <v>14</v>
      </c>
      <c r="B157" s="66"/>
      <c r="C157" s="365"/>
      <c r="D157" s="8">
        <f>COUNTA(D159:D172)</f>
        <v>11</v>
      </c>
      <c r="E157" s="66"/>
      <c r="F157" s="61">
        <f>COUNTA(F159:F166)</f>
        <v>8</v>
      </c>
      <c r="G157" s="19"/>
      <c r="H157" s="61">
        <f>COUNTA(H159:H164)</f>
        <v>6</v>
      </c>
      <c r="I157" s="66"/>
      <c r="J157" s="66"/>
      <c r="K157" s="73"/>
      <c r="L157" s="73"/>
      <c r="M157" s="73"/>
      <c r="N157" s="66"/>
      <c r="O157" s="66"/>
      <c r="P157" s="66"/>
      <c r="Q157" s="39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</row>
    <row r="158" spans="1:29" s="35" customFormat="1">
      <c r="A158" s="9" t="s">
        <v>398</v>
      </c>
      <c r="B158" s="66"/>
      <c r="C158" s="365"/>
      <c r="D158" s="46" t="s">
        <v>399</v>
      </c>
      <c r="E158" s="66"/>
      <c r="F158" s="9" t="s">
        <v>400</v>
      </c>
      <c r="G158" s="51"/>
      <c r="H158" s="9" t="s">
        <v>401</v>
      </c>
      <c r="I158" s="66"/>
      <c r="J158" s="66"/>
      <c r="K158" s="73"/>
      <c r="L158" s="73"/>
      <c r="M158" s="73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</row>
    <row r="159" spans="1:29" s="35" customFormat="1">
      <c r="A159" s="24" t="s">
        <v>124</v>
      </c>
      <c r="B159" s="66"/>
      <c r="C159" s="365"/>
      <c r="D159" s="30" t="s">
        <v>15</v>
      </c>
      <c r="E159" s="66"/>
      <c r="F159" s="182" t="s">
        <v>129</v>
      </c>
      <c r="G159" s="51"/>
      <c r="H159" s="86" t="s">
        <v>97</v>
      </c>
      <c r="I159" s="66"/>
      <c r="J159" s="66"/>
      <c r="K159" s="73"/>
      <c r="L159" s="73"/>
      <c r="M159" s="73"/>
      <c r="N159" s="66"/>
      <c r="O159" s="66"/>
      <c r="P159" s="66"/>
      <c r="Q159" s="39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</row>
    <row r="160" spans="1:29" s="35" customFormat="1" ht="15.75">
      <c r="A160" s="24" t="s">
        <v>130</v>
      </c>
      <c r="B160" s="66"/>
      <c r="C160" s="365"/>
      <c r="D160" s="30" t="s">
        <v>66</v>
      </c>
      <c r="E160" s="66"/>
      <c r="F160" s="87" t="s">
        <v>62</v>
      </c>
      <c r="G160" s="51"/>
      <c r="H160" s="84" t="s">
        <v>112</v>
      </c>
      <c r="I160" s="66"/>
      <c r="J160" s="66"/>
      <c r="K160" s="73"/>
      <c r="L160" s="73"/>
      <c r="M160" s="73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</row>
    <row r="161" spans="1:29" s="35" customFormat="1">
      <c r="A161" s="24" t="s">
        <v>135</v>
      </c>
      <c r="B161" s="66"/>
      <c r="C161" s="365"/>
      <c r="D161" s="57" t="s">
        <v>176</v>
      </c>
      <c r="E161" s="66"/>
      <c r="F161" s="85" t="s">
        <v>90</v>
      </c>
      <c r="G161" s="51"/>
      <c r="H161" s="182" t="s">
        <v>110</v>
      </c>
      <c r="I161" s="66"/>
      <c r="J161" s="66"/>
      <c r="K161" s="73"/>
      <c r="L161" s="73"/>
      <c r="M161" s="73"/>
      <c r="N161" s="66"/>
      <c r="O161" s="66"/>
      <c r="P161" s="66"/>
      <c r="Q161" s="39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</row>
    <row r="162" spans="1:29" s="35" customFormat="1" ht="15.75">
      <c r="A162" s="24" t="s">
        <v>402</v>
      </c>
      <c r="B162" s="66"/>
      <c r="C162" s="365"/>
      <c r="D162" s="57" t="s">
        <v>286</v>
      </c>
      <c r="E162" s="66"/>
      <c r="F162" s="183" t="s">
        <v>41</v>
      </c>
      <c r="G162" s="51"/>
      <c r="H162" s="83" t="s">
        <v>116</v>
      </c>
      <c r="I162" s="73"/>
      <c r="J162" s="73"/>
      <c r="K162" s="73"/>
      <c r="L162" s="73"/>
      <c r="M162" s="73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</row>
    <row r="163" spans="1:29" s="35" customFormat="1">
      <c r="A163" s="24" t="s">
        <v>403</v>
      </c>
      <c r="B163" s="66"/>
      <c r="C163" s="365"/>
      <c r="D163" s="57" t="s">
        <v>177</v>
      </c>
      <c r="E163" s="66"/>
      <c r="F163" s="85" t="s">
        <v>114</v>
      </c>
      <c r="G163" s="51"/>
      <c r="H163" s="84" t="s">
        <v>236</v>
      </c>
      <c r="I163" s="73"/>
      <c r="J163" s="73"/>
      <c r="K163" s="73"/>
      <c r="L163" s="73"/>
      <c r="M163" s="73"/>
      <c r="N163" s="66"/>
      <c r="O163" s="66"/>
      <c r="P163" s="66"/>
      <c r="Q163" s="39"/>
      <c r="R163" s="66"/>
      <c r="S163" s="66"/>
      <c r="T163" s="66"/>
      <c r="U163" s="66"/>
      <c r="V163" s="66"/>
      <c r="W163" s="66"/>
      <c r="X163" s="66"/>
      <c r="Y163" s="73"/>
      <c r="Z163" s="73"/>
      <c r="AA163" s="73"/>
      <c r="AB163" s="73"/>
      <c r="AC163" s="73"/>
    </row>
    <row r="164" spans="1:29" s="35" customFormat="1">
      <c r="A164" s="24" t="s">
        <v>139</v>
      </c>
      <c r="B164" s="66"/>
      <c r="C164" s="365"/>
      <c r="D164" s="57" t="s">
        <v>47</v>
      </c>
      <c r="E164" s="66"/>
      <c r="F164" s="85" t="s">
        <v>285</v>
      </c>
      <c r="G164" s="51"/>
      <c r="H164" s="389" t="s">
        <v>167</v>
      </c>
      <c r="I164" s="73"/>
      <c r="J164" s="73"/>
      <c r="K164" s="73"/>
      <c r="L164" s="73"/>
      <c r="M164" s="73"/>
      <c r="N164" s="66"/>
      <c r="O164" s="66"/>
      <c r="P164" s="66"/>
      <c r="Q164" s="39"/>
      <c r="R164" s="66"/>
      <c r="S164" s="66"/>
      <c r="T164" s="66"/>
      <c r="U164" s="66"/>
      <c r="V164" s="66"/>
      <c r="W164" s="66"/>
      <c r="X164" s="66"/>
      <c r="Y164" s="73"/>
      <c r="Z164" s="73"/>
      <c r="AA164" s="73"/>
      <c r="AB164" s="73"/>
      <c r="AC164" s="73"/>
    </row>
    <row r="165" spans="1:29" s="35" customFormat="1">
      <c r="A165" s="24" t="s">
        <v>143</v>
      </c>
      <c r="B165" s="66"/>
      <c r="C165" s="365"/>
      <c r="D165" s="57" t="s">
        <v>296</v>
      </c>
      <c r="E165" s="66"/>
      <c r="F165" s="216" t="s">
        <v>188</v>
      </c>
      <c r="G165" s="51"/>
      <c r="H165" s="216"/>
      <c r="I165" s="73"/>
      <c r="J165" s="73"/>
      <c r="K165" s="73"/>
      <c r="L165" s="73"/>
      <c r="M165" s="73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73"/>
      <c r="Z165" s="73"/>
      <c r="AA165" s="73"/>
      <c r="AB165" s="73"/>
      <c r="AC165" s="73"/>
    </row>
    <row r="166" spans="1:29" s="35" customFormat="1">
      <c r="A166" s="24" t="s">
        <v>404</v>
      </c>
      <c r="B166" s="66"/>
      <c r="C166" s="365"/>
      <c r="D166" s="57" t="s">
        <v>150</v>
      </c>
      <c r="E166" s="66"/>
      <c r="F166" s="388" t="s">
        <v>111</v>
      </c>
      <c r="G166" s="51"/>
      <c r="H166" s="358" t="str">
        <f>H157 &amp;" lag - Dobbel serie"</f>
        <v>6 lag - Dobbel serie</v>
      </c>
      <c r="I166" s="73" t="s">
        <v>405</v>
      </c>
      <c r="J166" s="73"/>
      <c r="K166" s="73"/>
      <c r="L166" s="73"/>
      <c r="M166" s="73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73"/>
      <c r="Z166" s="73"/>
      <c r="AA166" s="73"/>
      <c r="AB166" s="73"/>
      <c r="AC166" s="73"/>
    </row>
    <row r="167" spans="1:29">
      <c r="A167" s="24" t="s">
        <v>272</v>
      </c>
      <c r="B167" s="19"/>
      <c r="C167" s="365"/>
      <c r="D167" s="219" t="s">
        <v>298</v>
      </c>
      <c r="E167" s="19"/>
      <c r="F167" s="52" t="s">
        <v>406</v>
      </c>
      <c r="G167" s="51"/>
      <c r="H167" s="53" t="str">
        <f>(H157-1)*2&amp;" kamper"</f>
        <v>10 kamper</v>
      </c>
      <c r="I167" s="110"/>
      <c r="J167" s="73"/>
      <c r="K167" s="73"/>
      <c r="L167" s="73"/>
      <c r="M167" s="73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73"/>
      <c r="Z167" s="73"/>
      <c r="AA167" s="73"/>
      <c r="AB167" s="73"/>
      <c r="AC167" s="73"/>
    </row>
    <row r="168" spans="1:29">
      <c r="A168" s="24" t="s">
        <v>198</v>
      </c>
      <c r="B168" s="19"/>
      <c r="C168" s="365"/>
      <c r="D168" s="30" t="s">
        <v>81</v>
      </c>
      <c r="E168" s="19"/>
      <c r="F168" s="53" t="str">
        <f>(F157-1)*2&amp;" kamper"</f>
        <v>14 kamper</v>
      </c>
      <c r="G168" s="19"/>
      <c r="H168" s="19" t="s">
        <v>323</v>
      </c>
      <c r="I168" s="111"/>
      <c r="J168" s="73"/>
      <c r="K168" s="73"/>
      <c r="L168" s="73"/>
      <c r="M168" s="73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01"/>
      <c r="Z168" s="73"/>
      <c r="AA168" s="73"/>
      <c r="AB168" s="73"/>
      <c r="AC168" s="73"/>
    </row>
    <row r="169" spans="1:29">
      <c r="A169" s="24" t="s">
        <v>56</v>
      </c>
      <c r="B169" s="19"/>
      <c r="C169" s="365"/>
      <c r="D169" s="268" t="s">
        <v>100</v>
      </c>
      <c r="E169" s="19"/>
      <c r="F169" s="19" t="s">
        <v>323</v>
      </c>
      <c r="G169" s="19"/>
      <c r="H169" s="73"/>
      <c r="I169" s="73"/>
      <c r="J169" s="73"/>
      <c r="K169" s="73"/>
      <c r="L169" s="73"/>
      <c r="M169" s="73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11"/>
      <c r="Z169" s="73"/>
      <c r="AA169" s="101"/>
      <c r="AB169" s="103"/>
      <c r="AC169" s="101"/>
    </row>
    <row r="170" spans="1:29">
      <c r="A170" s="24" t="s">
        <v>95</v>
      </c>
      <c r="B170" s="19"/>
      <c r="C170" s="365"/>
      <c r="D170" s="231"/>
      <c r="E170" s="365"/>
      <c r="F170" s="365"/>
      <c r="G170" s="19"/>
      <c r="H170" s="73"/>
      <c r="I170" s="73"/>
      <c r="J170" s="73"/>
      <c r="K170" s="73"/>
      <c r="L170" s="73"/>
      <c r="M170" s="73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04"/>
      <c r="Z170" s="73"/>
      <c r="AA170" s="111"/>
      <c r="AB170" s="103"/>
      <c r="AC170" s="111"/>
    </row>
    <row r="171" spans="1:29">
      <c r="A171" s="24" t="s">
        <v>25</v>
      </c>
      <c r="B171" s="19"/>
      <c r="C171" s="365"/>
      <c r="D171" s="399"/>
      <c r="E171" s="365"/>
      <c r="F171" s="365"/>
      <c r="G171" s="19"/>
      <c r="H171" s="73"/>
      <c r="I171" s="73"/>
      <c r="J171" s="73"/>
      <c r="K171" s="73"/>
      <c r="L171" s="73"/>
      <c r="M171" s="73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04"/>
      <c r="Z171" s="73"/>
      <c r="AA171" s="111"/>
      <c r="AB171" s="103"/>
      <c r="AC171" s="111"/>
    </row>
    <row r="172" spans="1:29">
      <c r="A172" s="24" t="s">
        <v>82</v>
      </c>
      <c r="B172" s="19"/>
      <c r="C172" s="365"/>
      <c r="D172" s="1"/>
      <c r="E172" s="365"/>
      <c r="F172" s="365"/>
      <c r="G172" s="27"/>
      <c r="H172" s="73"/>
      <c r="I172" s="73"/>
      <c r="J172" s="73"/>
      <c r="K172" s="100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04"/>
      <c r="Z172" s="73"/>
      <c r="AA172" s="111"/>
      <c r="AB172" s="103"/>
      <c r="AC172" s="111"/>
    </row>
    <row r="173" spans="1:29">
      <c r="A173" s="12" t="str">
        <f>A157&amp;" lag - Enkel serie"</f>
        <v>14 lag - Enkel serie</v>
      </c>
      <c r="B173" s="19"/>
      <c r="C173" s="365"/>
      <c r="D173" s="47" t="str">
        <f>D157&amp;" lag - Dobbel Serie"</f>
        <v>11 lag - Dobbel Serie</v>
      </c>
      <c r="E173" s="365"/>
      <c r="F173" s="365"/>
      <c r="G173" s="27"/>
      <c r="H173" s="73"/>
      <c r="I173" s="73"/>
      <c r="J173" s="73"/>
      <c r="K173" s="19"/>
      <c r="L173" s="105"/>
      <c r="M173" s="100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04"/>
      <c r="Z173" s="73"/>
      <c r="AA173" s="111"/>
      <c r="AB173" s="103"/>
      <c r="AC173" s="111"/>
    </row>
    <row r="174" spans="1:29">
      <c r="A174" s="76" t="str">
        <f>(A157-1)&amp;" kamper"</f>
        <v>13 kamper</v>
      </c>
      <c r="B174" s="19"/>
      <c r="C174" s="365"/>
      <c r="D174" s="48" t="str">
        <f>(D157-1)*2&amp;" Kamper"</f>
        <v>20 Kamper</v>
      </c>
      <c r="E174" s="365"/>
      <c r="F174" s="365"/>
      <c r="G174" s="27"/>
      <c r="H174" s="73"/>
      <c r="I174" s="73"/>
      <c r="J174" s="73"/>
      <c r="K174" s="19"/>
      <c r="L174" s="105"/>
      <c r="M174" s="101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04"/>
      <c r="Z174" s="73"/>
      <c r="AA174" s="111"/>
      <c r="AB174" s="103"/>
      <c r="AC174" s="111"/>
    </row>
    <row r="175" spans="1:29" ht="60">
      <c r="A175" s="287" t="s">
        <v>407</v>
      </c>
      <c r="B175" s="220"/>
      <c r="C175" s="365"/>
      <c r="D175" s="397" t="s">
        <v>277</v>
      </c>
      <c r="E175" s="365"/>
      <c r="F175" s="365"/>
      <c r="G175" s="19"/>
      <c r="H175" s="27"/>
      <c r="I175" s="19"/>
      <c r="J175" s="96"/>
      <c r="K175" s="100"/>
      <c r="L175" s="105"/>
      <c r="M175" s="100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04"/>
      <c r="Z175" s="73"/>
      <c r="AA175" s="111"/>
      <c r="AB175" s="103"/>
      <c r="AC175" s="111"/>
    </row>
    <row r="176" spans="1:29">
      <c r="A176" s="19" t="s">
        <v>408</v>
      </c>
      <c r="B176" s="220"/>
      <c r="C176" s="54"/>
      <c r="D176" s="19"/>
      <c r="E176" s="27"/>
      <c r="F176" s="19"/>
      <c r="G176" s="27"/>
      <c r="H176" s="27"/>
      <c r="I176" s="19"/>
      <c r="J176" s="96"/>
      <c r="K176" s="100"/>
      <c r="L176" s="105"/>
      <c r="M176" s="100"/>
      <c r="N176" s="19"/>
      <c r="O176" s="19"/>
      <c r="P176" s="19"/>
      <c r="Q176" s="19"/>
      <c r="R176" s="19"/>
      <c r="S176" s="19"/>
      <c r="T176" s="73"/>
      <c r="U176" s="73"/>
      <c r="V176" s="73"/>
      <c r="W176" s="73"/>
      <c r="X176" s="73"/>
      <c r="Y176" s="104"/>
      <c r="Z176" s="73"/>
      <c r="AA176" s="111"/>
      <c r="AB176" s="103"/>
      <c r="AC176" s="111"/>
    </row>
    <row r="177" spans="1:29">
      <c r="A177" s="19"/>
      <c r="B177" s="220"/>
      <c r="C177" s="54"/>
      <c r="D177" s="19"/>
      <c r="E177" s="27"/>
      <c r="F177" s="19"/>
      <c r="G177" s="27"/>
      <c r="H177" s="27"/>
      <c r="I177" s="19"/>
      <c r="J177" s="96"/>
      <c r="K177" s="100"/>
      <c r="L177" s="105"/>
      <c r="M177" s="100"/>
      <c r="N177" s="19"/>
      <c r="O177" s="19"/>
      <c r="P177" s="19"/>
      <c r="Q177" s="19"/>
      <c r="R177" s="19"/>
      <c r="S177" s="19"/>
      <c r="T177" s="73"/>
      <c r="U177" s="73"/>
      <c r="V177" s="73"/>
      <c r="W177" s="73"/>
      <c r="X177" s="73"/>
      <c r="Y177" s="104"/>
      <c r="Z177" s="73"/>
      <c r="AA177" s="111"/>
      <c r="AB177" s="103"/>
      <c r="AC177" s="111"/>
    </row>
    <row r="178" spans="1:29">
      <c r="A178" s="19"/>
      <c r="B178" s="189"/>
      <c r="C178" s="54"/>
      <c r="D178" s="19"/>
      <c r="E178" s="27"/>
      <c r="F178" s="19"/>
      <c r="G178" s="27"/>
      <c r="H178" s="27"/>
      <c r="I178" s="19"/>
      <c r="J178" s="96"/>
      <c r="K178" s="100"/>
      <c r="L178" s="105"/>
      <c r="M178" s="100"/>
      <c r="N178" s="19"/>
      <c r="O178" s="19"/>
      <c r="P178" s="19"/>
      <c r="Q178" s="19"/>
      <c r="R178" s="19"/>
      <c r="S178" s="73"/>
      <c r="T178" s="73"/>
      <c r="U178" s="73"/>
      <c r="V178" s="73"/>
      <c r="W178" s="73"/>
      <c r="X178" s="73"/>
      <c r="Y178" s="104"/>
      <c r="Z178" s="73"/>
      <c r="AA178" s="111"/>
      <c r="AB178" s="103"/>
      <c r="AC178" s="111"/>
    </row>
    <row r="179" spans="1:29">
      <c r="A179" s="19"/>
      <c r="B179" s="189"/>
      <c r="C179" s="54"/>
      <c r="D179" s="19"/>
      <c r="E179" s="27"/>
      <c r="F179" s="19"/>
      <c r="G179" s="27"/>
      <c r="H179" s="27"/>
      <c r="I179" s="19"/>
      <c r="J179" s="96"/>
      <c r="K179" s="19"/>
      <c r="L179" s="96"/>
      <c r="M179" s="19"/>
      <c r="N179" s="19"/>
      <c r="O179" s="19"/>
      <c r="P179" s="19"/>
      <c r="Q179" s="19"/>
      <c r="R179" s="19"/>
      <c r="S179" s="100"/>
      <c r="T179" s="105"/>
      <c r="U179" s="100"/>
      <c r="V179" s="73"/>
      <c r="W179" s="73"/>
      <c r="X179" s="73"/>
      <c r="Y179" s="104"/>
      <c r="Z179" s="73"/>
      <c r="AA179" s="106"/>
      <c r="AB179" s="103"/>
      <c r="AC179" s="107"/>
    </row>
    <row r="180" spans="1:29" s="35" customFormat="1">
      <c r="A180" s="66"/>
      <c r="B180" s="49"/>
      <c r="C180" s="55"/>
      <c r="D180" s="49"/>
      <c r="E180" s="92"/>
      <c r="F180" s="66"/>
      <c r="G180" s="92"/>
      <c r="H180" s="92"/>
      <c r="I180" s="66"/>
      <c r="J180" s="217"/>
      <c r="K180" s="66"/>
      <c r="L180" s="217"/>
      <c r="M180" s="66"/>
      <c r="N180" s="66"/>
      <c r="O180" s="66"/>
      <c r="P180" s="66"/>
      <c r="Q180" s="66"/>
      <c r="R180" s="66"/>
      <c r="S180" s="100"/>
      <c r="T180" s="105"/>
      <c r="U180" s="100"/>
      <c r="V180" s="73"/>
      <c r="W180" s="73"/>
      <c r="X180" s="73"/>
      <c r="Y180" s="104"/>
      <c r="Z180" s="73"/>
      <c r="AA180" s="106"/>
      <c r="AB180" s="103"/>
      <c r="AC180" s="107"/>
    </row>
    <row r="181" spans="1:29" ht="21">
      <c r="A181" s="5" t="s">
        <v>409</v>
      </c>
      <c r="B181" s="60"/>
      <c r="C181" s="60"/>
      <c r="D181" s="6">
        <f>A183+D183</f>
        <v>13</v>
      </c>
      <c r="E181" s="6" t="s">
        <v>6</v>
      </c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19"/>
      <c r="Q181" s="19"/>
      <c r="R181" s="19"/>
      <c r="S181" s="101"/>
      <c r="T181" s="105"/>
      <c r="U181" s="101"/>
      <c r="V181" s="73"/>
      <c r="W181" s="73"/>
      <c r="X181" s="73"/>
      <c r="Y181" s="106"/>
      <c r="Z181" s="73"/>
      <c r="AA181" s="112"/>
      <c r="AB181" s="103"/>
      <c r="AC181" s="113"/>
    </row>
    <row r="182" spans="1:29">
      <c r="A182" s="19"/>
      <c r="B182" s="19"/>
      <c r="C182" s="19"/>
      <c r="D182" s="19"/>
      <c r="E182" s="27"/>
      <c r="F182" s="19"/>
      <c r="G182" s="27"/>
      <c r="H182" s="27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01"/>
      <c r="T182" s="105"/>
      <c r="U182" s="101"/>
      <c r="V182" s="73"/>
      <c r="W182" s="73"/>
      <c r="X182" s="73"/>
      <c r="Y182" s="114"/>
      <c r="Z182" s="73"/>
      <c r="AA182" s="108"/>
      <c r="AB182" s="103"/>
      <c r="AC182" s="108"/>
    </row>
    <row r="183" spans="1:29">
      <c r="A183" s="61">
        <f>COUNTA(A185:C197)</f>
        <v>13</v>
      </c>
      <c r="B183" s="19"/>
      <c r="C183" s="19"/>
      <c r="D183" s="198"/>
      <c r="E183" s="19"/>
      <c r="F183" s="19"/>
      <c r="G183" s="38"/>
      <c r="H183" s="38"/>
      <c r="I183" s="19"/>
      <c r="J183" s="218"/>
      <c r="K183" s="19"/>
      <c r="L183" s="96"/>
      <c r="M183" s="19"/>
      <c r="N183" s="19"/>
      <c r="O183" s="19"/>
      <c r="P183" s="19"/>
      <c r="Q183" s="19"/>
      <c r="R183" s="19"/>
      <c r="S183" s="100"/>
      <c r="T183" s="105"/>
      <c r="U183" s="100"/>
      <c r="V183" s="73"/>
      <c r="W183" s="73"/>
      <c r="X183" s="73"/>
      <c r="Y183" s="104"/>
      <c r="Z183" s="73"/>
      <c r="AA183" s="108"/>
      <c r="AB183" s="103"/>
      <c r="AC183" s="108"/>
    </row>
    <row r="184" spans="1:29">
      <c r="A184" s="75" t="s">
        <v>410</v>
      </c>
      <c r="B184" s="19"/>
      <c r="C184" s="19"/>
      <c r="D184" s="69"/>
      <c r="E184" s="19"/>
      <c r="F184" s="19"/>
      <c r="G184" s="19"/>
      <c r="H184" s="19"/>
      <c r="I184"/>
      <c r="J184" s="19"/>
      <c r="K184" s="19"/>
      <c r="L184" s="19"/>
      <c r="M184" s="19"/>
      <c r="N184" s="19"/>
      <c r="O184" s="19"/>
      <c r="P184" s="19"/>
      <c r="Q184" s="19"/>
      <c r="R184" s="19"/>
      <c r="S184" s="100"/>
      <c r="T184" s="105"/>
      <c r="U184" s="100"/>
      <c r="V184" s="73"/>
      <c r="W184" s="73"/>
      <c r="X184" s="73"/>
      <c r="Y184" s="115"/>
      <c r="Z184" s="73"/>
      <c r="AA184" s="108"/>
      <c r="AB184" s="103"/>
      <c r="AC184" s="108"/>
    </row>
    <row r="185" spans="1:29">
      <c r="A185" s="59" t="s">
        <v>17</v>
      </c>
      <c r="B185" s="19"/>
      <c r="C185" s="19"/>
      <c r="D185" s="172"/>
      <c r="E185" s="19"/>
      <c r="F185" s="19"/>
      <c r="G185" s="19"/>
      <c r="H185" s="19"/>
      <c r="I185"/>
      <c r="J185"/>
      <c r="K185" s="19"/>
      <c r="L185" s="19"/>
      <c r="M185" s="19"/>
      <c r="N185" s="19"/>
      <c r="O185" s="19"/>
      <c r="P185" s="19"/>
      <c r="Q185" s="19"/>
      <c r="R185" s="19"/>
      <c r="S185" s="102"/>
      <c r="T185" s="105"/>
      <c r="U185" s="102"/>
      <c r="V185" s="73"/>
      <c r="W185" s="73"/>
      <c r="X185" s="73"/>
      <c r="Y185" s="104"/>
      <c r="Z185" s="73"/>
      <c r="AA185" s="112"/>
      <c r="AB185" s="103"/>
      <c r="AC185" s="103"/>
    </row>
    <row r="186" spans="1:29">
      <c r="A186" s="59" t="s">
        <v>192</v>
      </c>
      <c r="B186" s="19"/>
      <c r="C186" s="19"/>
      <c r="D186" s="172"/>
      <c r="E186" s="19"/>
      <c r="F186" s="19"/>
      <c r="G186" s="19"/>
      <c r="H186" s="19"/>
      <c r="I186"/>
      <c r="J186" s="19"/>
      <c r="K186" s="19"/>
      <c r="L186" s="19"/>
      <c r="M186" s="19"/>
      <c r="N186" s="19"/>
      <c r="O186" s="19"/>
      <c r="P186" s="19"/>
      <c r="Q186" s="19"/>
      <c r="R186" s="19"/>
      <c r="S186" s="49"/>
      <c r="T186" s="105"/>
      <c r="U186" s="49"/>
      <c r="V186" s="73"/>
      <c r="W186" s="73"/>
      <c r="X186" s="73"/>
      <c r="Y186" s="116"/>
      <c r="Z186" s="73"/>
      <c r="AA186" s="105"/>
      <c r="AB186" s="103"/>
      <c r="AC186" s="105"/>
    </row>
    <row r="187" spans="1:29">
      <c r="A187" s="59" t="s">
        <v>411</v>
      </c>
      <c r="B187" s="19"/>
      <c r="C187" s="19"/>
      <c r="D187" s="172"/>
      <c r="E187" s="19"/>
      <c r="F187" s="19"/>
      <c r="G187" s="19"/>
      <c r="H187" s="19"/>
      <c r="I187"/>
      <c r="J187" s="19"/>
      <c r="K187" s="19"/>
      <c r="L187" s="19"/>
      <c r="M187" s="19"/>
      <c r="N187" s="19"/>
      <c r="O187" s="19"/>
      <c r="P187" s="19"/>
      <c r="Q187" s="19"/>
      <c r="R187" s="19"/>
      <c r="S187" s="73"/>
      <c r="T187" s="73"/>
      <c r="U187" s="73"/>
      <c r="V187" s="73"/>
      <c r="W187" s="73"/>
      <c r="X187" s="73"/>
      <c r="Y187" s="104"/>
      <c r="Z187" s="73"/>
      <c r="AA187" s="105"/>
      <c r="AB187" s="103"/>
      <c r="AC187" s="105"/>
    </row>
    <row r="188" spans="1:29">
      <c r="A188" s="59" t="s">
        <v>139</v>
      </c>
      <c r="B188" s="19"/>
      <c r="C188" s="19"/>
      <c r="D188" s="172"/>
      <c r="E188" s="19"/>
      <c r="F188" s="19"/>
      <c r="G188" s="19"/>
      <c r="H188" s="19"/>
      <c r="I188"/>
      <c r="J188" s="19"/>
      <c r="K188" s="19"/>
      <c r="L188" s="19"/>
      <c r="M188" s="19"/>
      <c r="N188" s="19"/>
      <c r="O188" s="19"/>
      <c r="P188" s="19"/>
      <c r="Q188" s="19"/>
      <c r="R188" s="19"/>
      <c r="S188" s="73"/>
      <c r="T188" s="73"/>
      <c r="U188" s="73"/>
      <c r="V188" s="73"/>
      <c r="W188" s="73"/>
      <c r="X188" s="73"/>
      <c r="Y188" s="117"/>
      <c r="Z188" s="73"/>
      <c r="AA188" s="105"/>
      <c r="AB188" s="103"/>
      <c r="AC188" s="105"/>
    </row>
    <row r="189" spans="1:29">
      <c r="A189" s="59" t="s">
        <v>175</v>
      </c>
      <c r="B189" s="19"/>
      <c r="C189" s="19"/>
      <c r="D189" s="172"/>
      <c r="E189" s="19"/>
      <c r="F189" s="19"/>
      <c r="G189" s="19"/>
      <c r="H189" s="19"/>
      <c r="I18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73"/>
      <c r="U189" s="73"/>
      <c r="V189" s="73"/>
      <c r="W189" s="73"/>
      <c r="X189" s="73"/>
      <c r="Y189" s="109"/>
      <c r="Z189" s="73"/>
      <c r="AA189" s="73"/>
      <c r="AB189" s="73"/>
      <c r="AC189" s="73"/>
    </row>
    <row r="190" spans="1:29">
      <c r="A190" s="59" t="s">
        <v>148</v>
      </c>
      <c r="B190" s="19"/>
      <c r="C190" s="19"/>
      <c r="D190" s="172"/>
      <c r="E190" s="19"/>
      <c r="F190" s="19"/>
      <c r="G190" s="19"/>
      <c r="H190" s="19"/>
      <c r="I190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73"/>
      <c r="U190" s="73"/>
      <c r="V190" s="73"/>
      <c r="W190" s="73"/>
      <c r="X190" s="73"/>
      <c r="Y190" s="109"/>
      <c r="Z190" s="73"/>
      <c r="AA190" s="73"/>
      <c r="AB190" s="73"/>
      <c r="AC190" s="73"/>
    </row>
    <row r="191" spans="1:29">
      <c r="A191" s="59" t="s">
        <v>56</v>
      </c>
      <c r="B191" s="19"/>
      <c r="C191" s="19"/>
      <c r="D191" s="172"/>
      <c r="E191" s="19"/>
      <c r="F191" s="19"/>
      <c r="G191" s="19"/>
      <c r="H191" s="19"/>
      <c r="I191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73"/>
      <c r="U191" s="73"/>
      <c r="V191" s="73"/>
      <c r="W191" s="73"/>
      <c r="X191" s="73"/>
      <c r="Y191" s="109"/>
      <c r="Z191" s="73"/>
      <c r="AA191" s="73"/>
      <c r="AB191" s="73"/>
      <c r="AC191" s="73"/>
    </row>
    <row r="192" spans="1:29">
      <c r="A192" s="59" t="s">
        <v>182</v>
      </c>
      <c r="B192" s="19"/>
      <c r="C192" s="50"/>
      <c r="D192" s="172"/>
      <c r="E192" s="19"/>
      <c r="F192" s="19"/>
      <c r="G192" s="19"/>
      <c r="H192" s="19"/>
      <c r="I192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73"/>
      <c r="U192" s="73"/>
      <c r="V192" s="73"/>
      <c r="W192" s="73"/>
      <c r="X192" s="73"/>
      <c r="Y192" s="104"/>
      <c r="Z192" s="73"/>
      <c r="AA192" s="118"/>
      <c r="AB192" s="73"/>
      <c r="AC192" s="73"/>
    </row>
    <row r="193" spans="1:29">
      <c r="A193" s="59" t="s">
        <v>412</v>
      </c>
      <c r="B193" s="19"/>
      <c r="C193" s="19"/>
      <c r="D193" s="172"/>
      <c r="E193" s="19"/>
      <c r="F193" s="19"/>
      <c r="G193" s="19"/>
      <c r="H193" s="19"/>
      <c r="I193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73"/>
      <c r="U193" s="73"/>
      <c r="V193" s="73"/>
      <c r="W193" s="73"/>
      <c r="X193" s="73"/>
      <c r="Y193" s="105"/>
      <c r="Z193" s="73"/>
      <c r="AA193" s="116"/>
      <c r="AB193" s="73"/>
      <c r="AC193" s="73"/>
    </row>
    <row r="194" spans="1:29">
      <c r="A194" s="59" t="s">
        <v>389</v>
      </c>
      <c r="B194" s="19"/>
      <c r="C194" s="19"/>
      <c r="D194" s="172"/>
      <c r="E194" s="19"/>
      <c r="F194" s="19"/>
      <c r="G194" s="19"/>
      <c r="H194" s="19"/>
      <c r="I194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73"/>
      <c r="U194" s="73"/>
      <c r="V194" s="73"/>
      <c r="W194" s="73"/>
      <c r="X194" s="73"/>
      <c r="Y194" s="49"/>
      <c r="Z194" s="73"/>
      <c r="AA194" s="117"/>
      <c r="AB194" s="73"/>
      <c r="AC194" s="73"/>
    </row>
    <row r="195" spans="1:29">
      <c r="A195" s="59" t="s">
        <v>82</v>
      </c>
      <c r="B195" s="19"/>
      <c r="C195" s="19"/>
      <c r="D195" s="172"/>
      <c r="E195" s="19"/>
      <c r="F195" s="19"/>
      <c r="G195" s="19"/>
      <c r="H195" s="19"/>
      <c r="I195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73"/>
      <c r="U195" s="73"/>
      <c r="V195" s="73"/>
      <c r="W195" s="73"/>
      <c r="X195" s="73"/>
      <c r="Y195" s="49"/>
      <c r="Z195" s="73"/>
      <c r="AA195" s="117"/>
      <c r="AB195" s="73"/>
      <c r="AC195" s="73"/>
    </row>
    <row r="196" spans="1:29">
      <c r="A196" s="59" t="s">
        <v>95</v>
      </c>
      <c r="B196" s="19"/>
      <c r="C196" s="19"/>
      <c r="D196" s="172"/>
      <c r="E196" s="19"/>
      <c r="F196" s="19"/>
      <c r="G196" s="19"/>
      <c r="H196" s="19"/>
      <c r="I196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73"/>
      <c r="U196" s="73"/>
      <c r="V196" s="73"/>
      <c r="W196" s="73"/>
      <c r="X196" s="73"/>
      <c r="Y196" s="49"/>
      <c r="Z196" s="73"/>
      <c r="AA196" s="117"/>
      <c r="AB196" s="73"/>
      <c r="AC196" s="73"/>
    </row>
    <row r="197" spans="1:29">
      <c r="A197" s="59" t="s">
        <v>89</v>
      </c>
      <c r="B197" s="19"/>
      <c r="C197" s="19"/>
      <c r="D197" s="172"/>
      <c r="E197" s="19"/>
      <c r="F197" s="19"/>
      <c r="G197" s="19"/>
      <c r="H197" s="19"/>
      <c r="I197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73"/>
      <c r="U197" s="73"/>
      <c r="V197" s="73"/>
      <c r="W197" s="73"/>
      <c r="X197" s="73"/>
      <c r="Y197" s="49"/>
      <c r="Z197" s="73"/>
      <c r="AA197" s="117"/>
      <c r="AB197" s="73"/>
      <c r="AC197" s="73"/>
    </row>
    <row r="198" spans="1:29">
      <c r="A198" s="76" t="str">
        <f>A183&amp;" lag - Enkel Serie"</f>
        <v>13 lag - Enkel Serie</v>
      </c>
      <c r="B198" s="19"/>
      <c r="C198" s="19"/>
      <c r="D198" s="67"/>
      <c r="E198" s="19"/>
      <c r="F198" s="19"/>
      <c r="G198" s="19"/>
      <c r="H198" s="19"/>
      <c r="I198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73"/>
      <c r="U198" s="73"/>
      <c r="V198" s="73"/>
      <c r="W198" s="73"/>
      <c r="X198" s="73"/>
      <c r="Y198" s="73"/>
      <c r="Z198" s="73"/>
      <c r="AA198" s="115"/>
      <c r="AB198" s="73"/>
      <c r="AC198" s="73"/>
    </row>
    <row r="199" spans="1:29">
      <c r="A199" s="76" t="str">
        <f>(A183-1)*1&amp;" Kamper"</f>
        <v>12 Kamper</v>
      </c>
      <c r="B199" s="19"/>
      <c r="C199" s="19"/>
      <c r="D199" s="67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73"/>
      <c r="U199" s="73"/>
      <c r="V199" s="73"/>
      <c r="W199" s="73"/>
      <c r="X199" s="73"/>
      <c r="Y199" s="73"/>
      <c r="Z199" s="73"/>
      <c r="AA199" s="114"/>
      <c r="AB199" s="73"/>
      <c r="AC199" s="73"/>
    </row>
    <row r="200" spans="1:29" ht="60">
      <c r="A200" s="287" t="s">
        <v>407</v>
      </c>
      <c r="B200" s="19"/>
      <c r="C200" s="19"/>
      <c r="D200" s="67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73"/>
      <c r="U200" s="73"/>
      <c r="V200" s="73"/>
      <c r="W200" s="73"/>
      <c r="X200" s="73"/>
      <c r="Y200" s="73"/>
      <c r="Z200" s="73"/>
      <c r="AA200" s="114"/>
      <c r="AB200" s="73"/>
      <c r="AC200" s="73"/>
    </row>
    <row r="201" spans="1:29">
      <c r="A201" s="394"/>
      <c r="B201" s="19"/>
      <c r="C201" s="19"/>
      <c r="D201" s="67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73"/>
      <c r="U201" s="73"/>
      <c r="V201" s="73"/>
      <c r="W201" s="73"/>
      <c r="X201" s="73"/>
      <c r="Y201" s="73"/>
      <c r="Z201" s="73"/>
      <c r="AA201" s="114"/>
      <c r="AB201" s="73"/>
      <c r="AC201" s="73"/>
    </row>
    <row r="202" spans="1:29">
      <c r="A202" s="19" t="s">
        <v>413</v>
      </c>
      <c r="B202" s="19"/>
      <c r="C202" s="19"/>
      <c r="D202" s="73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</row>
    <row r="203" spans="1:29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73"/>
      <c r="U203" s="73"/>
      <c r="V203" s="73"/>
      <c r="W203" s="73"/>
      <c r="X203" s="73"/>
      <c r="Y203" s="73"/>
      <c r="Z203" s="73"/>
      <c r="AA203" s="119"/>
      <c r="AB203" s="73"/>
      <c r="AC203" s="73"/>
    </row>
    <row r="204" spans="1:29" ht="21">
      <c r="A204" s="5" t="s">
        <v>414</v>
      </c>
      <c r="B204" s="5"/>
      <c r="C204" s="60"/>
      <c r="D204" s="6">
        <f>A207+E207+C207</f>
        <v>23</v>
      </c>
      <c r="E204" s="6" t="s">
        <v>6</v>
      </c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19"/>
      <c r="Q204" s="19"/>
      <c r="R204" s="19"/>
      <c r="S204" s="19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</row>
    <row r="205" spans="1:29" ht="15.75">
      <c r="A205" s="19"/>
      <c r="B205" s="19"/>
      <c r="C205" s="19"/>
      <c r="D205" s="19"/>
      <c r="E205" s="194"/>
      <c r="F205" s="195"/>
      <c r="G205" s="194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</row>
    <row r="206" spans="1:29">
      <c r="A206" s="19"/>
      <c r="B206" s="19"/>
      <c r="C206" s="19"/>
      <c r="D206" s="19"/>
      <c r="E206" s="50"/>
      <c r="F206" s="19"/>
      <c r="G206" s="19"/>
      <c r="H206" s="19"/>
      <c r="I206" s="19"/>
      <c r="J206" s="50"/>
      <c r="K206" s="19"/>
      <c r="L206" s="19"/>
      <c r="M206" s="19"/>
      <c r="N206" s="19"/>
      <c r="O206" s="19"/>
      <c r="P206" s="19"/>
      <c r="Q206" s="19"/>
      <c r="R206" s="19"/>
      <c r="S206" s="19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</row>
    <row r="207" spans="1:29">
      <c r="A207" s="61">
        <f>COUNTA(A209:A219)</f>
        <v>10</v>
      </c>
      <c r="B207" s="19"/>
      <c r="C207" s="156">
        <f>COUNTA(C209:C218)</f>
        <v>7</v>
      </c>
      <c r="D207" s="19"/>
      <c r="E207" s="61">
        <f>COUNTA(E209:E214)</f>
        <v>6</v>
      </c>
      <c r="F207" s="19"/>
      <c r="G207" s="384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</row>
    <row r="208" spans="1:29">
      <c r="A208" s="9" t="s">
        <v>415</v>
      </c>
      <c r="B208" s="19"/>
      <c r="C208" s="120" t="s">
        <v>416</v>
      </c>
      <c r="D208" s="19"/>
      <c r="E208" s="166" t="s">
        <v>417</v>
      </c>
      <c r="F208" s="19"/>
      <c r="G208" s="381"/>
      <c r="H208" s="19"/>
      <c r="I208" s="19"/>
      <c r="J208" s="19"/>
      <c r="K208" s="19"/>
      <c r="L208" s="19"/>
      <c r="M208" s="19"/>
      <c r="N208" s="19"/>
      <c r="O208" s="19"/>
      <c r="P208" s="19"/>
      <c r="Q208" s="50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</row>
    <row r="209" spans="1:29">
      <c r="A209" s="77" t="s">
        <v>135</v>
      </c>
      <c r="B209" s="19"/>
      <c r="C209" s="184" t="s">
        <v>66</v>
      </c>
      <c r="D209" s="19"/>
      <c r="E209" s="186" t="s">
        <v>191</v>
      </c>
      <c r="F209" s="19"/>
      <c r="G209" s="188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32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</row>
    <row r="210" spans="1:29">
      <c r="A210" s="77" t="s">
        <v>192</v>
      </c>
      <c r="B210" s="19"/>
      <c r="C210" s="184" t="s">
        <v>143</v>
      </c>
      <c r="D210" s="19"/>
      <c r="E210" s="81" t="s">
        <v>418</v>
      </c>
      <c r="F210" s="19"/>
      <c r="G210" s="171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</row>
    <row r="211" spans="1:29">
      <c r="A211" s="17" t="s">
        <v>139</v>
      </c>
      <c r="B211" s="19"/>
      <c r="C211" s="184" t="s">
        <v>47</v>
      </c>
      <c r="D211" s="19"/>
      <c r="E211" s="81" t="s">
        <v>419</v>
      </c>
      <c r="F211" s="19"/>
      <c r="G211" s="171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</row>
    <row r="212" spans="1:29">
      <c r="A212" s="17" t="s">
        <v>25</v>
      </c>
      <c r="B212" s="19"/>
      <c r="C212" s="184" t="s">
        <v>147</v>
      </c>
      <c r="D212" s="19"/>
      <c r="E212" s="81" t="s">
        <v>419</v>
      </c>
      <c r="F212" s="19"/>
      <c r="G212" s="171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</row>
    <row r="213" spans="1:29">
      <c r="A213" s="77" t="s">
        <v>198</v>
      </c>
      <c r="B213" s="19"/>
      <c r="C213" s="184" t="s">
        <v>107</v>
      </c>
      <c r="D213" s="19"/>
      <c r="E213" s="187" t="s">
        <v>104</v>
      </c>
      <c r="F213" s="19"/>
      <c r="G213" s="188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50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</row>
    <row r="214" spans="1:29">
      <c r="A214" s="77" t="s">
        <v>56</v>
      </c>
      <c r="B214" s="19"/>
      <c r="C214" s="184" t="s">
        <v>60</v>
      </c>
      <c r="D214" s="19"/>
      <c r="E214" s="81" t="s">
        <v>285</v>
      </c>
      <c r="F214" s="19"/>
      <c r="G214" s="171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</row>
    <row r="215" spans="1:29">
      <c r="A215" s="77" t="s">
        <v>182</v>
      </c>
      <c r="B215" s="19"/>
      <c r="C215" s="184" t="s">
        <v>420</v>
      </c>
      <c r="D215" s="19"/>
      <c r="E215" s="190" t="s">
        <v>421</v>
      </c>
      <c r="F215" s="19"/>
      <c r="G215" s="382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</row>
    <row r="216" spans="1:29">
      <c r="A216" s="17" t="s">
        <v>95</v>
      </c>
      <c r="B216" s="19"/>
      <c r="C216" s="184"/>
      <c r="D216" s="19"/>
      <c r="E216" s="191" t="str">
        <f>(E207-1)*3&amp;" Kamper"</f>
        <v>15 Kamper</v>
      </c>
      <c r="F216" s="19"/>
      <c r="G216" s="382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96"/>
      <c r="U216" s="19"/>
      <c r="V216" s="19"/>
      <c r="W216" s="19"/>
      <c r="X216" s="19"/>
      <c r="Y216" s="19"/>
      <c r="Z216" s="19"/>
      <c r="AA216" s="19"/>
      <c r="AB216" s="19"/>
      <c r="AC216" s="19"/>
    </row>
    <row r="217" spans="1:29">
      <c r="A217" s="17" t="s">
        <v>389</v>
      </c>
      <c r="B217" s="19"/>
      <c r="C217" s="184"/>
      <c r="D217" s="19"/>
      <c r="E217" s="67" t="s">
        <v>422</v>
      </c>
      <c r="F217" s="19"/>
      <c r="G217" s="288"/>
      <c r="H217" s="19"/>
      <c r="I217" s="19"/>
      <c r="J217" s="19"/>
      <c r="K217" s="188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</row>
    <row r="218" spans="1:29">
      <c r="A218" s="77" t="s">
        <v>100</v>
      </c>
      <c r="B218" s="19"/>
      <c r="C218" s="184"/>
      <c r="D218" s="19"/>
      <c r="E218" s="19"/>
      <c r="F218" s="19"/>
      <c r="G218" s="19"/>
      <c r="H218" s="19"/>
      <c r="I218" s="102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</row>
    <row r="219" spans="1:29">
      <c r="A219" s="77"/>
      <c r="B219" s="19"/>
      <c r="C219" s="184"/>
      <c r="D219" s="19"/>
      <c r="E219" s="19"/>
      <c r="F219" s="19"/>
      <c r="G219" s="19"/>
      <c r="H219" s="19"/>
      <c r="I219" s="4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</row>
    <row r="220" spans="1:29">
      <c r="A220" s="12" t="str">
        <f>A207&amp;" lag - Dobbel serie"</f>
        <v>10 lag - Dobbel serie</v>
      </c>
      <c r="B220" s="19"/>
      <c r="C220" s="184"/>
      <c r="D220" s="19"/>
      <c r="E220" s="19"/>
      <c r="F220" s="19"/>
      <c r="G220" s="19"/>
      <c r="H220" s="19"/>
      <c r="I220" s="73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</row>
    <row r="221" spans="1:29">
      <c r="A221" s="76" t="str">
        <f>(A207-1)*2&amp;" kamper"</f>
        <v>18 kamper</v>
      </c>
      <c r="B221" s="19"/>
      <c r="C221" s="354" t="str">
        <f>C207&amp;" lag - Trippel Serie"</f>
        <v>7 lag - Trippel Serie</v>
      </c>
      <c r="D221" s="19"/>
      <c r="E221" s="19"/>
      <c r="F221" s="50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</row>
    <row r="222" spans="1:29" s="35" customFormat="1">
      <c r="A222" s="67" t="s">
        <v>422</v>
      </c>
      <c r="B222" s="66"/>
      <c r="C222" s="354" t="str">
        <f>(C207-1)*3&amp;" Kamper"</f>
        <v>18 Kamper</v>
      </c>
      <c r="D222" s="66"/>
      <c r="E222" s="66"/>
      <c r="F222" s="39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</row>
    <row r="223" spans="1:29">
      <c r="A223" s="19"/>
      <c r="B223" s="19"/>
      <c r="C223" s="19" t="s">
        <v>277</v>
      </c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</row>
    <row r="224" spans="1:29" ht="21">
      <c r="A224" s="5" t="s">
        <v>423</v>
      </c>
      <c r="B224" s="5"/>
      <c r="C224" s="60"/>
      <c r="D224" s="60"/>
      <c r="E224" s="60"/>
      <c r="F224" s="5"/>
      <c r="G224" s="5"/>
      <c r="H224" s="5"/>
      <c r="I224" s="5"/>
      <c r="J224" s="5"/>
      <c r="K224" s="5"/>
      <c r="L224" s="60"/>
      <c r="M224" s="60"/>
      <c r="N224" s="6">
        <f>A226</f>
        <v>9</v>
      </c>
      <c r="O224" s="6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</row>
    <row r="225" spans="1:29" ht="18.75">
      <c r="A225" s="285"/>
      <c r="B225" s="285"/>
      <c r="C225" s="285"/>
      <c r="D225" s="364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</row>
    <row r="226" spans="1:29">
      <c r="A226" s="61">
        <f>COUNTA(A228:A237)</f>
        <v>9</v>
      </c>
      <c r="B226" s="19"/>
      <c r="C226" s="19"/>
      <c r="D226" s="19"/>
      <c r="E226" s="19"/>
      <c r="F226" s="73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</row>
    <row r="227" spans="1:29">
      <c r="A227" s="9" t="s">
        <v>424</v>
      </c>
      <c r="B227" s="19"/>
      <c r="C227" s="19"/>
      <c r="D227" s="19"/>
      <c r="E227" s="19"/>
      <c r="F227" s="35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</row>
    <row r="228" spans="1:29">
      <c r="A228" s="274" t="s">
        <v>425</v>
      </c>
      <c r="B228" s="19"/>
      <c r="C228" s="19"/>
      <c r="D228" s="19"/>
      <c r="E228" s="19"/>
      <c r="F228" s="28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50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</row>
    <row r="229" spans="1:29">
      <c r="A229" s="1" t="s">
        <v>135</v>
      </c>
      <c r="B229" s="19"/>
      <c r="C229" s="19"/>
      <c r="D229" s="19"/>
      <c r="E229" s="19"/>
      <c r="F229" s="110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</row>
    <row r="230" spans="1:29">
      <c r="A230" s="17" t="s">
        <v>426</v>
      </c>
      <c r="B230" s="19"/>
      <c r="C230" s="19"/>
      <c r="D230" s="19"/>
      <c r="E230" s="19"/>
      <c r="F230" s="110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</row>
    <row r="231" spans="1:29">
      <c r="A231" s="17" t="s">
        <v>427</v>
      </c>
      <c r="B231" s="19"/>
      <c r="C231" s="19"/>
      <c r="D231" s="19"/>
      <c r="E231" s="19"/>
      <c r="F231" s="110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</row>
    <row r="232" spans="1:29">
      <c r="A232" s="17" t="s">
        <v>428</v>
      </c>
      <c r="B232" s="19"/>
      <c r="C232" s="19"/>
      <c r="D232" s="19"/>
      <c r="E232" s="19"/>
      <c r="F232" s="110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</row>
    <row r="233" spans="1:29">
      <c r="A233" s="17" t="s">
        <v>198</v>
      </c>
      <c r="B233" s="19"/>
      <c r="C233" s="19"/>
      <c r="D233" s="19"/>
      <c r="E233" s="19"/>
      <c r="F233" s="110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</row>
    <row r="234" spans="1:29">
      <c r="A234" s="17" t="s">
        <v>429</v>
      </c>
      <c r="B234" s="19"/>
      <c r="C234" s="19"/>
      <c r="D234" s="19"/>
      <c r="E234" s="19"/>
      <c r="F234" s="110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</row>
    <row r="235" spans="1:29">
      <c r="A235" s="17" t="s">
        <v>95</v>
      </c>
      <c r="B235" s="19"/>
      <c r="C235" s="19"/>
      <c r="D235" s="19"/>
      <c r="E235" s="19"/>
      <c r="F235" s="110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</row>
    <row r="236" spans="1:29">
      <c r="A236" s="207" t="s">
        <v>430</v>
      </c>
      <c r="B236" s="19"/>
      <c r="C236" s="19"/>
      <c r="D236" s="19"/>
      <c r="E236" s="19"/>
      <c r="F236" s="73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</row>
    <row r="237" spans="1:29">
      <c r="A237" s="207"/>
      <c r="B237" s="19"/>
      <c r="C237" s="19"/>
      <c r="D237" s="19"/>
      <c r="E237" s="19"/>
      <c r="F237" s="73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</row>
    <row r="238" spans="1:29">
      <c r="A238" s="12" t="str">
        <f>A226&amp;" lag - Dobbel serie"</f>
        <v>9 lag - Dobbel serie</v>
      </c>
      <c r="B238" s="19"/>
      <c r="C238" s="19"/>
      <c r="D238" s="19"/>
      <c r="E238" s="19"/>
      <c r="F238" s="102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</row>
    <row r="239" spans="1:29">
      <c r="A239" s="76" t="str">
        <f>(A226-1)* 2&amp;" kamper"</f>
        <v>16 kamper</v>
      </c>
      <c r="B239" s="19"/>
      <c r="C239" s="19"/>
      <c r="D239" s="19"/>
      <c r="E239" s="19"/>
      <c r="F239" s="67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</row>
    <row r="240" spans="1:29">
      <c r="A240" s="19" t="s">
        <v>277</v>
      </c>
      <c r="B240" s="19"/>
      <c r="C240" s="19"/>
      <c r="D240" s="19"/>
      <c r="E240" s="19"/>
      <c r="F240" s="73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</row>
    <row r="241" spans="1:29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</row>
    <row r="242" spans="1:29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</row>
    <row r="243" spans="1:29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</row>
    <row r="244" spans="1:29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</row>
    <row r="245" spans="1:29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</row>
    <row r="246" spans="1:29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</row>
    <row r="247" spans="1:29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</row>
    <row r="248" spans="1:29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</row>
    <row r="249" spans="1:29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</row>
    <row r="250" spans="1:29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</row>
    <row r="251" spans="1:29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</row>
    <row r="252" spans="1:29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</row>
    <row r="253" spans="1:29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</row>
    <row r="254" spans="1:29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</row>
    <row r="255" spans="1:29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</row>
    <row r="256" spans="1:29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</row>
    <row r="257" spans="1:29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</row>
    <row r="258" spans="1:29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</row>
    <row r="259" spans="1:29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</row>
    <row r="260" spans="1:29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</row>
    <row r="261" spans="1:29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</row>
    <row r="262" spans="1:29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</row>
    <row r="263" spans="1:29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</row>
    <row r="264" spans="1:29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</row>
    <row r="265" spans="1:29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</row>
    <row r="266" spans="1:29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</row>
    <row r="267" spans="1:29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</row>
    <row r="268" spans="1:29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</row>
    <row r="269" spans="1:29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</row>
  </sheetData>
  <sortState xmlns:xlrd2="http://schemas.microsoft.com/office/spreadsheetml/2017/richdata2" ref="H5:H23">
    <sortCondition ref="H5"/>
  </sortState>
  <phoneticPr fontId="8" type="noConversion"/>
  <pageMargins left="0.7" right="0.7" top="0.75" bottom="0.75" header="0.3" footer="0.3"/>
  <pageSetup paperSize="9" scale="54" orientation="landscape" r:id="rId1"/>
  <headerFooter>
    <oddHeader>&amp;LGutter&amp;CPuljeoppsett Sesongen 2016/2017_x000D_Høringsforslag - frist 22.mai for innspill&amp;RNHF Region Vest</oddHeader>
    <oddFooter>&amp;L13.mai 2016&amp;R&amp;P av &amp;N</oddFooter>
  </headerFooter>
  <rowBreaks count="5" manualBreakCount="5">
    <brk id="67" max="16383" man="1"/>
    <brk id="98" max="16383" man="1"/>
    <brk id="166" max="16383" man="1"/>
    <brk id="216" max="16383" man="1"/>
    <brk id="255" max="16383" man="1"/>
  </rowBreaks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2">
    <pageSetUpPr fitToPage="1"/>
  </sheetPr>
  <dimension ref="A2:R58"/>
  <sheetViews>
    <sheetView zoomScale="82" zoomScaleNormal="82" zoomScalePageLayoutView="90" workbookViewId="0">
      <selection activeCell="G51" sqref="G51"/>
    </sheetView>
  </sheetViews>
  <sheetFormatPr baseColWidth="10" defaultColWidth="11.42578125" defaultRowHeight="15"/>
  <cols>
    <col min="1" max="1" width="3.85546875" customWidth="1"/>
    <col min="2" max="2" width="23.28515625" customWidth="1"/>
    <col min="3" max="3" width="3.85546875" customWidth="1"/>
    <col min="4" max="4" width="23.28515625" customWidth="1"/>
    <col min="5" max="5" width="3.85546875" customWidth="1"/>
    <col min="6" max="6" width="23.28515625" customWidth="1"/>
    <col min="7" max="7" width="3.85546875" customWidth="1"/>
    <col min="8" max="8" width="23.28515625" customWidth="1"/>
    <col min="9" max="9" width="3.85546875" customWidth="1"/>
    <col min="17" max="17" width="28" bestFit="1" customWidth="1"/>
  </cols>
  <sheetData>
    <row r="2" spans="1:17" ht="21">
      <c r="A2" s="4"/>
      <c r="B2" s="5" t="s">
        <v>431</v>
      </c>
      <c r="C2" s="4"/>
      <c r="D2" s="6">
        <f>B4+F4+H4+B23+B41+D41+D23</f>
        <v>79</v>
      </c>
      <c r="E2" s="6" t="s">
        <v>432</v>
      </c>
      <c r="F2" s="4"/>
      <c r="G2" s="4"/>
      <c r="H2" s="4"/>
      <c r="I2" s="4"/>
    </row>
    <row r="4" spans="1:17">
      <c r="B4" s="8">
        <f>COUNTA(B6:B18)</f>
        <v>13</v>
      </c>
      <c r="C4" s="2"/>
      <c r="F4" s="8">
        <f>COUNTA(F6:F18)</f>
        <v>12</v>
      </c>
      <c r="G4" s="2"/>
      <c r="H4" s="8">
        <f>COUNTA(H6:H18)</f>
        <v>10</v>
      </c>
    </row>
    <row r="5" spans="1:17">
      <c r="B5" s="120" t="s">
        <v>433</v>
      </c>
      <c r="C5" s="2"/>
      <c r="F5" s="291" t="s">
        <v>434</v>
      </c>
      <c r="G5" s="2"/>
      <c r="H5" s="291" t="s">
        <v>435</v>
      </c>
      <c r="Q5" s="50"/>
    </row>
    <row r="6" spans="1:17">
      <c r="B6" s="147" t="s">
        <v>124</v>
      </c>
      <c r="C6" s="16"/>
      <c r="F6" s="290" t="s">
        <v>130</v>
      </c>
      <c r="G6" s="16"/>
      <c r="H6" s="290" t="s">
        <v>41</v>
      </c>
    </row>
    <row r="7" spans="1:17">
      <c r="B7" s="147" t="s">
        <v>17</v>
      </c>
      <c r="C7" s="16"/>
      <c r="F7" s="290" t="s">
        <v>436</v>
      </c>
      <c r="G7" s="16"/>
      <c r="H7" s="290" t="s">
        <v>62</v>
      </c>
    </row>
    <row r="8" spans="1:17">
      <c r="B8" s="147" t="s">
        <v>135</v>
      </c>
      <c r="C8" s="16"/>
      <c r="F8" s="290" t="s">
        <v>208</v>
      </c>
      <c r="G8" s="16"/>
      <c r="H8" s="290" t="s">
        <v>69</v>
      </c>
    </row>
    <row r="9" spans="1:17">
      <c r="B9" s="147" t="s">
        <v>437</v>
      </c>
      <c r="C9" s="16"/>
      <c r="F9" s="290" t="s">
        <v>33</v>
      </c>
      <c r="G9" s="16"/>
      <c r="H9" s="290" t="s">
        <v>97</v>
      </c>
    </row>
    <row r="10" spans="1:17">
      <c r="B10" s="147" t="s">
        <v>190</v>
      </c>
      <c r="C10" s="16"/>
      <c r="F10" s="290" t="s">
        <v>73</v>
      </c>
      <c r="G10" s="16"/>
      <c r="H10" s="290" t="s">
        <v>285</v>
      </c>
    </row>
    <row r="11" spans="1:17">
      <c r="B11" s="147" t="s">
        <v>27</v>
      </c>
      <c r="C11" s="16"/>
      <c r="F11" s="290" t="s">
        <v>14</v>
      </c>
      <c r="G11" s="16"/>
      <c r="H11" s="290" t="s">
        <v>153</v>
      </c>
    </row>
    <row r="12" spans="1:17">
      <c r="B12" s="147" t="s">
        <v>192</v>
      </c>
      <c r="C12" s="16"/>
      <c r="F12" s="290" t="s">
        <v>47</v>
      </c>
      <c r="G12" s="16"/>
      <c r="H12" s="293" t="s">
        <v>438</v>
      </c>
    </row>
    <row r="13" spans="1:17">
      <c r="B13" s="147" t="s">
        <v>191</v>
      </c>
      <c r="C13" s="16"/>
      <c r="F13" s="290" t="s">
        <v>271</v>
      </c>
      <c r="G13" s="16"/>
      <c r="H13" s="290" t="s">
        <v>114</v>
      </c>
    </row>
    <row r="14" spans="1:17">
      <c r="B14" s="147" t="s">
        <v>25</v>
      </c>
      <c r="C14" s="16"/>
      <c r="F14" s="290" t="s">
        <v>198</v>
      </c>
      <c r="G14" s="16"/>
      <c r="H14" s="290" t="s">
        <v>167</v>
      </c>
      <c r="Q14" s="50"/>
    </row>
    <row r="15" spans="1:17">
      <c r="B15" s="148" t="s">
        <v>439</v>
      </c>
      <c r="C15" s="16"/>
      <c r="F15" s="290" t="s">
        <v>107</v>
      </c>
      <c r="G15" s="16"/>
      <c r="H15" s="290" t="s">
        <v>203</v>
      </c>
    </row>
    <row r="16" spans="1:17">
      <c r="B16" s="147" t="s">
        <v>150</v>
      </c>
      <c r="C16" s="16"/>
      <c r="F16" s="290" t="s">
        <v>244</v>
      </c>
      <c r="G16" s="16"/>
      <c r="H16" s="258"/>
    </row>
    <row r="17" spans="2:18">
      <c r="B17" s="147" t="s">
        <v>56</v>
      </c>
      <c r="C17" s="16"/>
      <c r="F17" s="290" t="s">
        <v>89</v>
      </c>
      <c r="G17" s="16"/>
      <c r="H17" s="258"/>
    </row>
    <row r="18" spans="2:18">
      <c r="B18" s="147" t="s">
        <v>100</v>
      </c>
      <c r="C18" s="16"/>
      <c r="F18" s="258"/>
      <c r="G18" s="16"/>
      <c r="H18" s="258"/>
    </row>
    <row r="19" spans="2:18">
      <c r="B19" s="121" t="str">
        <f>B4&amp;" lag - Dobbel serie"</f>
        <v>13 lag - Dobbel serie</v>
      </c>
      <c r="C19" s="2"/>
      <c r="F19" s="292" t="str">
        <f>F4&amp;" lag - Dobbel serie"</f>
        <v>12 lag - Dobbel serie</v>
      </c>
      <c r="G19" s="2"/>
      <c r="H19" s="292" t="str">
        <f>H4&amp;" lag - Dobbel serie"</f>
        <v>10 lag - Dobbel serie</v>
      </c>
      <c r="I19" s="122"/>
      <c r="J19" s="122"/>
    </row>
    <row r="20" spans="2:18">
      <c r="B20" s="123" t="str">
        <f>(B4-1)*2&amp;" kamper"</f>
        <v>24 kamper</v>
      </c>
      <c r="C20" s="2"/>
      <c r="F20" s="11" t="str">
        <f>(F4-1)*2&amp;" kamper"</f>
        <v>22 kamper</v>
      </c>
      <c r="G20" s="2"/>
      <c r="H20" s="11" t="str">
        <f>(H4-1)*2&amp;" kamper"</f>
        <v>18 kamper</v>
      </c>
      <c r="I20" s="122"/>
      <c r="J20" s="122"/>
    </row>
    <row r="21" spans="2:18">
      <c r="B21" s="2"/>
      <c r="C21" s="2"/>
      <c r="D21" s="2"/>
      <c r="E21" s="2"/>
      <c r="G21" s="2"/>
      <c r="I21" s="122"/>
      <c r="J21" s="122"/>
    </row>
    <row r="22" spans="2:18">
      <c r="B22" s="2"/>
      <c r="C22" s="2"/>
      <c r="D22" s="2"/>
      <c r="E22" s="2"/>
      <c r="G22" s="2"/>
      <c r="I22" s="122"/>
      <c r="J22" s="122"/>
    </row>
    <row r="23" spans="2:18">
      <c r="B23" s="8">
        <f>COUNTA(B25:B36)</f>
        <v>11</v>
      </c>
      <c r="C23" s="2"/>
      <c r="D23" s="8">
        <f>COUNTA(D25:D35)</f>
        <v>11</v>
      </c>
      <c r="I23" s="122"/>
      <c r="J23" s="122"/>
    </row>
    <row r="24" spans="2:18">
      <c r="B24" s="291" t="s">
        <v>440</v>
      </c>
      <c r="C24" s="2"/>
      <c r="D24" s="291" t="s">
        <v>441</v>
      </c>
      <c r="I24" s="122"/>
      <c r="J24" s="122"/>
    </row>
    <row r="25" spans="2:18">
      <c r="B25" s="294" t="s">
        <v>442</v>
      </c>
      <c r="C25" s="2"/>
      <c r="D25" s="290" t="s">
        <v>15</v>
      </c>
      <c r="I25" s="122"/>
      <c r="J25" s="122"/>
    </row>
    <row r="26" spans="2:18">
      <c r="B26" s="294" t="s">
        <v>24</v>
      </c>
      <c r="C26" s="2"/>
      <c r="D26" s="290" t="s">
        <v>443</v>
      </c>
      <c r="I26" s="122"/>
      <c r="J26" s="122"/>
    </row>
    <row r="27" spans="2:18">
      <c r="B27" s="294" t="s">
        <v>50</v>
      </c>
      <c r="C27" s="2"/>
      <c r="D27" s="290" t="s">
        <v>444</v>
      </c>
    </row>
    <row r="28" spans="2:18">
      <c r="B28" s="294" t="s">
        <v>445</v>
      </c>
      <c r="C28" s="2"/>
      <c r="D28" s="290" t="s">
        <v>134</v>
      </c>
    </row>
    <row r="29" spans="2:18">
      <c r="B29" s="295" t="s">
        <v>446</v>
      </c>
      <c r="C29" s="2"/>
      <c r="D29" s="290" t="s">
        <v>142</v>
      </c>
    </row>
    <row r="30" spans="2:18">
      <c r="B30" s="294" t="s">
        <v>144</v>
      </c>
      <c r="C30" s="2"/>
      <c r="D30" s="290" t="s">
        <v>52</v>
      </c>
    </row>
    <row r="31" spans="2:18">
      <c r="B31" s="294" t="s">
        <v>447</v>
      </c>
      <c r="C31" s="2"/>
      <c r="D31" s="290" t="s">
        <v>58</v>
      </c>
      <c r="P31" s="179"/>
      <c r="Q31" s="179"/>
      <c r="R31" s="179"/>
    </row>
    <row r="32" spans="2:18">
      <c r="B32" s="294" t="s">
        <v>152</v>
      </c>
      <c r="C32" s="2"/>
      <c r="D32" s="290" t="s">
        <v>42</v>
      </c>
      <c r="P32" s="179"/>
      <c r="Q32" s="298"/>
      <c r="R32" s="179"/>
    </row>
    <row r="33" spans="2:18">
      <c r="B33" s="290" t="s">
        <v>91</v>
      </c>
      <c r="C33" s="2"/>
      <c r="D33" s="290" t="s">
        <v>180</v>
      </c>
      <c r="P33" s="179"/>
      <c r="Q33" s="298"/>
      <c r="R33" s="179"/>
    </row>
    <row r="34" spans="2:18">
      <c r="B34" s="290" t="s">
        <v>389</v>
      </c>
      <c r="C34" s="2"/>
      <c r="D34" s="296" t="s">
        <v>81</v>
      </c>
      <c r="P34" s="179"/>
      <c r="Q34" s="299"/>
      <c r="R34" s="179"/>
    </row>
    <row r="35" spans="2:18">
      <c r="B35" s="236" t="s">
        <v>448</v>
      </c>
      <c r="C35" s="2"/>
      <c r="D35" s="290" t="s">
        <v>63</v>
      </c>
      <c r="F35" s="179"/>
      <c r="G35" s="179"/>
      <c r="H35" s="179"/>
      <c r="I35" s="179"/>
      <c r="J35" s="179"/>
      <c r="P35" s="179"/>
      <c r="Q35" s="300"/>
      <c r="R35" s="179"/>
    </row>
    <row r="36" spans="2:18">
      <c r="B36" s="236"/>
      <c r="C36" s="2"/>
      <c r="D36" s="236"/>
      <c r="F36" s="179"/>
      <c r="G36" s="179"/>
      <c r="H36" s="179"/>
      <c r="I36" s="179"/>
      <c r="J36" s="179"/>
      <c r="P36" s="179"/>
      <c r="Q36" s="179"/>
      <c r="R36" s="179"/>
    </row>
    <row r="37" spans="2:18">
      <c r="B37" s="292" t="str">
        <f>B23&amp;" lag - Dobbel serie"</f>
        <v>11 lag - Dobbel serie</v>
      </c>
      <c r="C37" s="2"/>
      <c r="D37" s="292" t="str">
        <f>D23&amp;" lag - Dobbel serie"</f>
        <v>11 lag - Dobbel serie</v>
      </c>
      <c r="F37" s="297"/>
      <c r="G37" s="179"/>
      <c r="H37" s="179"/>
      <c r="I37" s="179"/>
      <c r="J37" s="179"/>
      <c r="P37" s="179"/>
      <c r="Q37" s="179"/>
      <c r="R37" s="179"/>
    </row>
    <row r="38" spans="2:18">
      <c r="B38" s="11" t="str">
        <f>(B23-1)*2&amp;" kamper"</f>
        <v>20 kamper</v>
      </c>
      <c r="C38" s="2"/>
      <c r="D38" s="11" t="str">
        <f>(D23-1)*2&amp;" kamper"</f>
        <v>20 kamper</v>
      </c>
      <c r="F38" s="297"/>
      <c r="G38" s="179"/>
      <c r="H38" s="179"/>
      <c r="I38" s="179"/>
      <c r="J38" s="179"/>
      <c r="P38" s="179"/>
      <c r="Q38" s="179"/>
      <c r="R38" s="179"/>
    </row>
    <row r="39" spans="2:18">
      <c r="B39" s="297"/>
      <c r="C39" s="297"/>
      <c r="D39" s="297"/>
      <c r="F39" s="297"/>
      <c r="G39" s="179"/>
      <c r="H39" s="179"/>
      <c r="I39" s="179"/>
      <c r="J39" s="179"/>
      <c r="P39" s="179"/>
      <c r="Q39" s="179"/>
      <c r="R39" s="179"/>
    </row>
    <row r="40" spans="2:18">
      <c r="B40" s="297"/>
      <c r="C40" s="297"/>
      <c r="D40" s="297"/>
      <c r="E40" s="124"/>
      <c r="F40" s="179"/>
      <c r="G40" s="179"/>
      <c r="H40" s="297"/>
      <c r="I40" s="179"/>
      <c r="J40" s="179"/>
      <c r="P40" s="179"/>
      <c r="Q40" s="179"/>
      <c r="R40" s="179"/>
    </row>
    <row r="41" spans="2:18">
      <c r="B41" s="8">
        <f>COUNTA(B43:B53)</f>
        <v>11</v>
      </c>
      <c r="C41" s="2"/>
      <c r="D41" s="8">
        <f>COUNTA(D43:D53)</f>
        <v>11</v>
      </c>
      <c r="F41" s="297"/>
      <c r="G41" s="179"/>
      <c r="H41" s="297"/>
      <c r="I41" s="179"/>
      <c r="J41" s="179"/>
    </row>
    <row r="42" spans="2:18">
      <c r="B42" s="9" t="s">
        <v>449</v>
      </c>
      <c r="C42" s="2"/>
      <c r="D42" s="9" t="s">
        <v>450</v>
      </c>
      <c r="F42" s="297"/>
      <c r="G42" s="179"/>
      <c r="H42" s="297"/>
      <c r="I42" s="179"/>
      <c r="J42" s="179"/>
    </row>
    <row r="43" spans="2:18">
      <c r="B43" s="151" t="s">
        <v>16</v>
      </c>
      <c r="C43" s="2"/>
      <c r="D43" s="151" t="s">
        <v>22</v>
      </c>
      <c r="F43" s="297"/>
      <c r="G43" s="179"/>
      <c r="H43" s="297"/>
      <c r="I43" s="179"/>
      <c r="J43" s="179"/>
    </row>
    <row r="44" spans="2:18">
      <c r="B44" s="151" t="s">
        <v>23</v>
      </c>
      <c r="C44" s="2"/>
      <c r="D44" s="151" t="s">
        <v>127</v>
      </c>
      <c r="F44" s="179"/>
      <c r="G44" s="179"/>
      <c r="H44" s="179"/>
      <c r="I44" s="179"/>
      <c r="J44" s="179"/>
    </row>
    <row r="45" spans="2:18">
      <c r="B45" s="151" t="s">
        <v>135</v>
      </c>
      <c r="C45" s="2"/>
      <c r="D45" s="151" t="s">
        <v>130</v>
      </c>
      <c r="F45" s="179"/>
      <c r="G45" s="179"/>
      <c r="H45" s="179"/>
      <c r="I45" s="179"/>
      <c r="J45" s="179"/>
    </row>
    <row r="46" spans="2:18">
      <c r="B46" s="151" t="s">
        <v>40</v>
      </c>
      <c r="C46" s="2"/>
      <c r="D46" s="151" t="s">
        <v>138</v>
      </c>
      <c r="F46" s="179"/>
      <c r="G46" s="179"/>
      <c r="H46" s="179"/>
      <c r="I46" s="179"/>
      <c r="J46" s="179"/>
    </row>
    <row r="47" spans="2:18">
      <c r="B47" s="151" t="s">
        <v>451</v>
      </c>
      <c r="C47" s="2"/>
      <c r="D47" s="151" t="s">
        <v>54</v>
      </c>
      <c r="F47" s="179"/>
      <c r="G47" s="179"/>
      <c r="H47" s="179"/>
      <c r="I47" s="179"/>
      <c r="J47" s="179"/>
    </row>
    <row r="48" spans="2:18">
      <c r="B48" s="151" t="s">
        <v>177</v>
      </c>
      <c r="C48" s="2"/>
      <c r="D48" s="152" t="s">
        <v>452</v>
      </c>
    </row>
    <row r="49" spans="2:4">
      <c r="B49" s="151" t="s">
        <v>61</v>
      </c>
      <c r="C49" s="2"/>
      <c r="D49" s="151" t="s">
        <v>298</v>
      </c>
    </row>
    <row r="50" spans="2:4">
      <c r="B50" s="151" t="s">
        <v>270</v>
      </c>
      <c r="C50" s="2"/>
      <c r="D50" s="151" t="s">
        <v>179</v>
      </c>
    </row>
    <row r="51" spans="2:4">
      <c r="B51" s="151" t="s">
        <v>87</v>
      </c>
      <c r="C51" s="2"/>
      <c r="D51" s="151" t="s">
        <v>102</v>
      </c>
    </row>
    <row r="52" spans="2:4">
      <c r="B52" s="151" t="s">
        <v>220</v>
      </c>
      <c r="C52" s="2"/>
      <c r="D52" s="327" t="s">
        <v>99</v>
      </c>
    </row>
    <row r="53" spans="2:4">
      <c r="B53" s="326" t="s">
        <v>316</v>
      </c>
      <c r="C53" s="2"/>
      <c r="D53" s="236" t="s">
        <v>453</v>
      </c>
    </row>
    <row r="54" spans="2:4">
      <c r="B54" s="236"/>
      <c r="C54" s="2"/>
    </row>
    <row r="55" spans="2:4">
      <c r="B55" s="292" t="str">
        <f>B41&amp;" lag - Dobbel serie"</f>
        <v>11 lag - Dobbel serie</v>
      </c>
      <c r="C55" s="2"/>
      <c r="D55" s="292" t="str">
        <f>D41&amp;" lag - Dobbel serie"</f>
        <v>11 lag - Dobbel serie</v>
      </c>
    </row>
    <row r="56" spans="2:4">
      <c r="B56" s="11" t="s">
        <v>454</v>
      </c>
      <c r="C56" s="2"/>
      <c r="D56" s="11" t="str">
        <f>(D41-1)*2&amp;" kamper"</f>
        <v>20 kamper</v>
      </c>
    </row>
    <row r="57" spans="2:4">
      <c r="B57" s="126"/>
      <c r="C57" s="125"/>
    </row>
    <row r="58" spans="2:4">
      <c r="C58" s="2"/>
    </row>
  </sheetData>
  <sortState xmlns:xlrd2="http://schemas.microsoft.com/office/spreadsheetml/2017/richdata2" ref="B43:B54">
    <sortCondition ref="B43"/>
  </sortState>
  <phoneticPr fontId="8" type="noConversion"/>
  <pageMargins left="0.7" right="0.7" top="0.75" bottom="0.75" header="0.3" footer="0.3"/>
  <pageSetup paperSize="9" scale="73" orientation="portrait" r:id="rId1"/>
  <headerFooter>
    <oddHeader>&amp;LSenior Kvinner&amp;CPuljeoppsett Sesongen 2016/2017_x000D_Høringsforslag - frist 22.mai for innspill&amp;RNHF Region Vest</oddHeader>
    <oddFooter>&amp;L13.mai 2016&amp;R&amp;P av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I24"/>
  <sheetViews>
    <sheetView zoomScale="81" zoomScaleNormal="81" zoomScalePageLayoutView="90" workbookViewId="0">
      <selection activeCell="F32" sqref="F32"/>
    </sheetView>
  </sheetViews>
  <sheetFormatPr baseColWidth="10" defaultColWidth="11.42578125" defaultRowHeight="15"/>
  <cols>
    <col min="1" max="1" width="3.85546875" customWidth="1"/>
    <col min="2" max="2" width="23.28515625" customWidth="1"/>
    <col min="3" max="3" width="3.7109375" customWidth="1"/>
    <col min="4" max="4" width="23.42578125" customWidth="1"/>
    <col min="5" max="5" width="3.85546875" customWidth="1"/>
    <col min="6" max="6" width="23.28515625" customWidth="1"/>
    <col min="7" max="7" width="3.85546875" customWidth="1"/>
    <col min="8" max="8" width="23.28515625" customWidth="1"/>
    <col min="9" max="9" width="3.85546875" customWidth="1"/>
  </cols>
  <sheetData>
    <row r="2" spans="1:9" ht="21">
      <c r="A2" s="4"/>
      <c r="B2" s="5" t="s">
        <v>455</v>
      </c>
      <c r="C2" s="4"/>
      <c r="D2" s="6">
        <f ca="1">B4+D4+F4</f>
        <v>32</v>
      </c>
      <c r="E2" s="6" t="s">
        <v>432</v>
      </c>
      <c r="F2" s="4"/>
      <c r="G2" s="4"/>
      <c r="H2" s="4"/>
      <c r="I2" s="4"/>
    </row>
    <row r="4" spans="1:9">
      <c r="B4" s="8">
        <f>COUNTA(B6:B18)</f>
        <v>12</v>
      </c>
      <c r="C4" s="8"/>
      <c r="D4" s="8">
        <f>COUNTA(D6:D18)</f>
        <v>10</v>
      </c>
      <c r="E4" s="8"/>
      <c r="F4" s="8">
        <f ca="1">COUNTA(F6:F20)</f>
        <v>10</v>
      </c>
    </row>
    <row r="5" spans="1:9">
      <c r="B5" s="120" t="s">
        <v>433</v>
      </c>
      <c r="C5" s="2"/>
      <c r="D5" s="9" t="s">
        <v>456</v>
      </c>
      <c r="E5" s="2"/>
      <c r="F5" s="9" t="s">
        <v>457</v>
      </c>
    </row>
    <row r="6" spans="1:9">
      <c r="B6" s="149" t="s">
        <v>458</v>
      </c>
      <c r="C6" s="2"/>
      <c r="D6" s="148" t="s">
        <v>141</v>
      </c>
      <c r="E6" s="2"/>
      <c r="F6" s="148" t="s">
        <v>141</v>
      </c>
    </row>
    <row r="7" spans="1:9">
      <c r="B7" s="148" t="s">
        <v>443</v>
      </c>
      <c r="C7" s="2"/>
      <c r="D7" s="148" t="s">
        <v>25</v>
      </c>
      <c r="E7" s="2"/>
      <c r="F7" s="149" t="s">
        <v>27</v>
      </c>
    </row>
    <row r="8" spans="1:9">
      <c r="B8" s="148" t="s">
        <v>138</v>
      </c>
      <c r="C8" s="2"/>
      <c r="D8" s="148" t="s">
        <v>52</v>
      </c>
      <c r="E8" s="2"/>
      <c r="F8" s="148" t="s">
        <v>192</v>
      </c>
    </row>
    <row r="9" spans="1:9">
      <c r="B9" s="148" t="s">
        <v>437</v>
      </c>
      <c r="C9" s="2"/>
      <c r="D9" s="148" t="s">
        <v>459</v>
      </c>
      <c r="E9" s="2"/>
      <c r="F9" s="148" t="s">
        <v>47</v>
      </c>
    </row>
    <row r="10" spans="1:9">
      <c r="B10" s="148" t="s">
        <v>41</v>
      </c>
      <c r="C10" s="2"/>
      <c r="D10" s="148" t="s">
        <v>175</v>
      </c>
      <c r="E10" s="2"/>
      <c r="F10" s="148" t="s">
        <v>58</v>
      </c>
    </row>
    <row r="11" spans="1:9">
      <c r="B11" s="148" t="s">
        <v>191</v>
      </c>
      <c r="C11" s="2"/>
      <c r="D11" s="148" t="s">
        <v>460</v>
      </c>
      <c r="E11" s="2"/>
      <c r="F11" s="148" t="s">
        <v>147</v>
      </c>
    </row>
    <row r="12" spans="1:9">
      <c r="B12" s="148" t="s">
        <v>285</v>
      </c>
      <c r="C12" s="2"/>
      <c r="D12" s="148" t="s">
        <v>201</v>
      </c>
      <c r="E12" s="2"/>
      <c r="F12" s="148" t="s">
        <v>461</v>
      </c>
    </row>
    <row r="13" spans="1:9">
      <c r="B13" s="148" t="s">
        <v>439</v>
      </c>
      <c r="C13" s="2"/>
      <c r="D13" s="148" t="s">
        <v>87</v>
      </c>
      <c r="E13" s="2"/>
      <c r="F13" s="148" t="s">
        <v>102</v>
      </c>
    </row>
    <row r="14" spans="1:9">
      <c r="B14" s="148" t="s">
        <v>163</v>
      </c>
      <c r="C14" s="2"/>
      <c r="D14" s="148" t="s">
        <v>462</v>
      </c>
      <c r="E14" s="2"/>
      <c r="F14" s="150" t="s">
        <v>116</v>
      </c>
    </row>
    <row r="15" spans="1:9">
      <c r="B15" s="148" t="s">
        <v>81</v>
      </c>
      <c r="C15" s="2"/>
      <c r="D15" s="148" t="s">
        <v>89</v>
      </c>
      <c r="E15" s="2"/>
      <c r="F15" s="148" t="s">
        <v>219</v>
      </c>
    </row>
    <row r="16" spans="1:9">
      <c r="B16" s="148" t="s">
        <v>63</v>
      </c>
      <c r="C16" s="2"/>
      <c r="D16" s="1"/>
      <c r="E16" s="2"/>
      <c r="F16" s="17"/>
    </row>
    <row r="17" spans="2:6">
      <c r="B17" s="148" t="s">
        <v>100</v>
      </c>
      <c r="C17" s="2"/>
      <c r="D17" s="1"/>
      <c r="E17" s="2"/>
      <c r="F17" s="17"/>
    </row>
    <row r="18" spans="2:6">
      <c r="B18" s="127"/>
      <c r="C18" s="2"/>
      <c r="D18" s="1"/>
      <c r="E18" s="2"/>
      <c r="F18" s="17"/>
    </row>
    <row r="19" spans="2:6">
      <c r="B19" s="121" t="str">
        <f>B4&amp;" lag - Dobbel serie"</f>
        <v>12 lag - Dobbel serie</v>
      </c>
      <c r="C19" s="2"/>
      <c r="D19" s="10" t="str">
        <f>D4&amp;" lag - Dobbel serie"</f>
        <v>10 lag - Dobbel serie</v>
      </c>
      <c r="E19" s="2"/>
      <c r="F19" s="128" t="str">
        <f ca="1">F4&amp;" lag - Dobbel serie"</f>
        <v>10 lag - Dobbel serie</v>
      </c>
    </row>
    <row r="20" spans="2:6">
      <c r="B20" s="123" t="str">
        <f>(B4-1)*2&amp;" kamper"</f>
        <v>22 kamper</v>
      </c>
      <c r="C20" s="2"/>
      <c r="D20" s="15" t="str">
        <f>(D4-1)*2&amp;" kamper"</f>
        <v>18 kamper</v>
      </c>
      <c r="E20" s="2"/>
      <c r="F20" s="15" t="str">
        <f ca="1">(F4-1)*2&amp;" kamper"</f>
        <v>18 kamper</v>
      </c>
    </row>
    <row r="21" spans="2:6">
      <c r="B21" s="2"/>
      <c r="C21" s="2"/>
      <c r="D21" s="2"/>
      <c r="E21" s="2"/>
    </row>
    <row r="22" spans="2:6">
      <c r="B22" s="2"/>
      <c r="C22" s="2"/>
      <c r="D22" s="2"/>
      <c r="E22" s="2"/>
    </row>
    <row r="23" spans="2:6">
      <c r="B23" s="2"/>
      <c r="C23" s="2"/>
      <c r="D23" s="2"/>
      <c r="E23" s="2"/>
    </row>
    <row r="24" spans="2:6">
      <c r="B24" s="2"/>
      <c r="C24" s="2"/>
      <c r="D24" s="2"/>
      <c r="E24" s="2"/>
      <c r="F24" s="2"/>
    </row>
  </sheetData>
  <sortState xmlns:xlrd2="http://schemas.microsoft.com/office/spreadsheetml/2017/richdata2" ref="B7:B17">
    <sortCondition ref="B6"/>
  </sortState>
  <phoneticPr fontId="8" type="noConversion"/>
  <pageMargins left="0.7" right="0.7" top="0.75" bottom="0.75" header="0.3" footer="0.3"/>
  <pageSetup paperSize="9" scale="73" orientation="portrait" horizontalDpi="0" verticalDpi="0"/>
  <headerFooter>
    <oddHeader>&amp;LSenior Menn&amp;CPuljeoppsett Sesongen 2016/2017_x000D_Høringsforslag - frist 22.mai for innspill&amp;RNHF Region Vest</oddHeader>
    <oddFooter>&amp;L13.mai 2016&amp;R&amp;P av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92EB23FF13594A863A0ADED1C813FC" ma:contentTypeVersion="2" ma:contentTypeDescription="Opprett et nytt dokument." ma:contentTypeScope="" ma:versionID="7117438098121ead67784dcbe3a2dd57">
  <xsd:schema xmlns:xsd="http://www.w3.org/2001/XMLSchema" xmlns:xs="http://www.w3.org/2001/XMLSchema" xmlns:p="http://schemas.microsoft.com/office/2006/metadata/properties" xmlns:ns2="befe1134-cd72-49ca-b8ae-fefc16a7deb0" targetNamespace="http://schemas.microsoft.com/office/2006/metadata/properties" ma:root="true" ma:fieldsID="de8a05f93785623eba2b7586786dbd32" ns2:_="">
    <xsd:import namespace="befe1134-cd72-49ca-b8ae-fefc16a7de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e1134-cd72-49ca-b8ae-fefc16a7d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3D08E6-6E9F-4255-8F30-DAE05AA95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7EDFFC-01E5-4EF9-B3AF-036B1D2E572E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efe1134-cd72-49ca-b8ae-fefc16a7deb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9FBF45D-1DBB-4D1B-ACAB-C155278128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fe1134-cd72-49ca-b8ae-fefc16a7de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HU</vt:lpstr>
      <vt:lpstr>Jenter</vt:lpstr>
      <vt:lpstr>Gutter</vt:lpstr>
      <vt:lpstr>Senior Kvinner</vt:lpstr>
      <vt:lpstr>Senior Menn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Trones, Siv</dc:creator>
  <cp:keywords/>
  <dc:description/>
  <cp:lastModifiedBy>Ullestad, Christine</cp:lastModifiedBy>
  <cp:revision/>
  <dcterms:created xsi:type="dcterms:W3CDTF">2016-05-07T08:28:12Z</dcterms:created>
  <dcterms:modified xsi:type="dcterms:W3CDTF">2020-05-26T13:00:42Z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0x0101003692EB23FF13594A863A0ADED1C813FC</vt:lpwstr>
  </property>
  <property fmtid="{D5CDD505-2E9C-101B-9397-08002B2CF9AE}" pid="3" name="Dokumentkategori">
    <vt:lpwstr/>
  </property>
  <property fmtid="{D5CDD505-2E9C-101B-9397-08002B2CF9AE}" pid="4" name="OrgTilhorighet">
    <vt:lpwstr>1;#SF33 Region Vest|505c3eba-d34a-4709-927d-01c0c0fecb8c</vt:lpwstr>
  </property>
  <property fmtid="{D5CDD505-2E9C-101B-9397-08002B2CF9AE}" pid="5" name="_dlc_DocIdItemGuid">
    <vt:lpwstr>0e57c35a-b534-4023-afb9-85069602346a</vt:lpwstr>
  </property>
</Properties>
</file>